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300" windowWidth="20640" windowHeight="11340"/>
  </bookViews>
  <sheets>
    <sheet name="Лист1" sheetId="5" r:id="rId1"/>
  </sheets>
  <definedNames>
    <definedName name="_xlnm.Print_Titles" localSheetId="0">Лист1!$3:$5</definedName>
    <definedName name="_xlnm.Print_Area" localSheetId="0">Лист1!$A$1:$X$38</definedName>
  </definedNames>
  <calcPr calcId="124519"/>
</workbook>
</file>

<file path=xl/calcChain.xml><?xml version="1.0" encoding="utf-8"?>
<calcChain xmlns="http://schemas.openxmlformats.org/spreadsheetml/2006/main">
  <c r="Q37" i="5"/>
  <c r="R37"/>
  <c r="S37"/>
  <c r="T37"/>
  <c r="P37"/>
  <c r="U38"/>
  <c r="V38"/>
  <c r="W38"/>
  <c r="X38"/>
  <c r="A27"/>
  <c r="P29"/>
  <c r="Q29"/>
  <c r="R29"/>
  <c r="A28"/>
  <c r="A25"/>
  <c r="Q23"/>
  <c r="S23"/>
  <c r="T23"/>
  <c r="P23"/>
  <c r="A35"/>
  <c r="A36" s="1"/>
  <c r="P7" l="1"/>
  <c r="Q32"/>
  <c r="R32"/>
  <c r="S32"/>
  <c r="T32"/>
  <c r="Q19"/>
  <c r="R19"/>
  <c r="S19"/>
  <c r="T19"/>
  <c r="Q16"/>
  <c r="R16"/>
  <c r="S16"/>
  <c r="T16"/>
  <c r="Q13"/>
  <c r="R13"/>
  <c r="S13"/>
  <c r="T13"/>
  <c r="Q10"/>
  <c r="Q38" s="1"/>
  <c r="R10"/>
  <c r="S10"/>
  <c r="S38" s="1"/>
  <c r="T10"/>
  <c r="T38" s="1"/>
  <c r="P36" l="1"/>
  <c r="P34"/>
  <c r="P10"/>
  <c r="P13"/>
  <c r="P16" l="1"/>
  <c r="R22" l="1"/>
  <c r="R21" l="1"/>
  <c r="R23" l="1"/>
  <c r="P32"/>
  <c r="P19" l="1"/>
  <c r="P38" s="1"/>
  <c r="R35"/>
  <c r="R38" s="1"/>
</calcChain>
</file>

<file path=xl/sharedStrings.xml><?xml version="1.0" encoding="utf-8"?>
<sst xmlns="http://schemas.openxmlformats.org/spreadsheetml/2006/main" count="202" uniqueCount="140">
  <si>
    <t>№ п/п</t>
  </si>
  <si>
    <t>Наименование объекта</t>
  </si>
  <si>
    <t>Сфера деятельности в которой осуществлялось, строительство, реконструкция</t>
  </si>
  <si>
    <t>Адрес обекта</t>
  </si>
  <si>
    <t>Наименование, идентификационный номер налогоплательщика и адрес балансодержателя</t>
  </si>
  <si>
    <t>Наименование, идентификационный номер налогоплательщика и адрес исполнительного органа государственной власти Республики Мордовия или орган местного самоуправления</t>
  </si>
  <si>
    <t>Плановые сроки строительства</t>
  </si>
  <si>
    <t>начало</t>
  </si>
  <si>
    <t>окончание</t>
  </si>
  <si>
    <t>Год завершения строительства, реконструкции</t>
  </si>
  <si>
    <t>Степень строительной готовности объекта, %</t>
  </si>
  <si>
    <t>Наличие проектно- сметной документации</t>
  </si>
  <si>
    <t>Мощность объекта</t>
  </si>
  <si>
    <t>Остаток сметной стоимости объекта, в текущих ценах, тыс.руб</t>
  </si>
  <si>
    <t>Объем осуществленных капитальных вложений,  тыс.руб.</t>
  </si>
  <si>
    <t xml:space="preserve">Прочие </t>
  </si>
  <si>
    <t>Местный бюджет</t>
  </si>
  <si>
    <t>Республиканский бюджет Республики Мордовия</t>
  </si>
  <si>
    <t>Федеральный бюджет</t>
  </si>
  <si>
    <t>Всего</t>
  </si>
  <si>
    <t>Наименование и реквизиты государственной и (или) муниципальной программы</t>
  </si>
  <si>
    <t>Общая стоимость строительства объекта по проектно- сметной документации, тыс. руб.</t>
  </si>
  <si>
    <t>иное</t>
  </si>
  <si>
    <t>полная комплектность с положительным заключением госэкспертизы</t>
  </si>
  <si>
    <t>1301060206, Администрация городского поселения Ардатов Ардатовского муниципального района Республики Мордовия. Республика Мордовия, Ардатовский район,г.Ардатов, пер. Луначарского, 14</t>
  </si>
  <si>
    <t>2012</t>
  </si>
  <si>
    <t>оказание услуг населению</t>
  </si>
  <si>
    <t>Устойчивое развитие сельских территорий на 2014-2017 годы и на период до 2020года</t>
  </si>
  <si>
    <t>2014</t>
  </si>
  <si>
    <t>Ардатовский район, п. Станция Ардатов</t>
  </si>
  <si>
    <t>1301060326, Администрация Ардатовского сельского поселения Ардатовского муниципального района Республики Мордовия. Республика Мордовия, Ардатовский район,пос. Станция Ардатов, ул.Центральная, 12</t>
  </si>
  <si>
    <t>2017</t>
  </si>
  <si>
    <t>8,557 км</t>
  </si>
  <si>
    <t>Ардатовский район, г. Ардатов, ул. Маяковского, 23 Б</t>
  </si>
  <si>
    <t>2019</t>
  </si>
  <si>
    <t>1000 куб.м. в сутки</t>
  </si>
  <si>
    <t>Ардатовский район, г. Ардатов, ул. Поленвая, 1</t>
  </si>
  <si>
    <t>1301062281, Муниципальное бюджетное общеобразовательное учреждение «Ардатовская средняя общеобразовательная школа». Республика Мордовия ,Ардатовский район, г. Ардатов, ул. Полевая, д.1</t>
  </si>
  <si>
    <t>10</t>
  </si>
  <si>
    <t>600 уч. мест</t>
  </si>
  <si>
    <t>Ардатовский муниципальный район</t>
  </si>
  <si>
    <t>имеется</t>
  </si>
  <si>
    <t>строительство</t>
  </si>
  <si>
    <t>РМ Большеберезниковский район, с. Большие Березники</t>
  </si>
  <si>
    <t>9108961040501340228901200011                             РМ Большеберезниковский район, с. Большие Березники, ул. Московская, 25</t>
  </si>
  <si>
    <t xml:space="preserve">Республиканская целевая программа"Модарнизация и реформирование жилищно-коммунального хозяйства" на 2011-2015 от 29.11.2010 г №459 </t>
  </si>
  <si>
    <t>9108961040501340228901200011                              РМ Большеберезниковский район, с. Большие Березники, ул. Московская, 25</t>
  </si>
  <si>
    <t>800 куб.м/сут., 4,2 км канализационных сетей</t>
  </si>
  <si>
    <t>Строительство автомобильной дороги, подъезд к пос.Рассказово Кочкуровского муниципального района</t>
  </si>
  <si>
    <t>дорожная деятельность</t>
  </si>
  <si>
    <t>Кочкуровский район, пос.Рассказово, ул.Рассказова</t>
  </si>
  <si>
    <t>имеется, требует корректировки</t>
  </si>
  <si>
    <t>Кочкуровский муниципальный район</t>
  </si>
  <si>
    <r>
      <t xml:space="preserve">Администрация Кочкуровского муниципального района, ИНН </t>
    </r>
    <r>
      <rPr>
        <sz val="8"/>
        <rFont val="Times New Roman"/>
        <family val="1"/>
        <charset val="204"/>
      </rPr>
      <t>1313092555</t>
    </r>
    <r>
      <rPr>
        <sz val="8"/>
        <color theme="1"/>
        <rFont val="Times New Roman"/>
        <family val="1"/>
        <charset val="204"/>
      </rPr>
      <t>, адрес: Кочкуровский район, с.Кочкурово, ул.Советская, д.16</t>
    </r>
  </si>
  <si>
    <t xml:space="preserve"> Лямбирский муниципальный район</t>
  </si>
  <si>
    <t>РМ, Лямбирский район, с. Лямбирь</t>
  </si>
  <si>
    <t>Развитие физической культуры и спорта в Лямбирском муниципальном районе РМ от 31.12.2015 № 1745</t>
  </si>
  <si>
    <t xml:space="preserve">Администрация Лямбирского муниципального района,  ИНН 1315048992, ул. Ленина, д. 11 </t>
  </si>
  <si>
    <t>образование</t>
  </si>
  <si>
    <t xml:space="preserve">Государственное казенное учреждение "Управление капитального строительства Республики Мордовия"
1326134450;
Республика Мордовия, 430005, г. Саранск,  ул. Коммунистическая,  д. 33, корп.3
</t>
  </si>
  <si>
    <t>физическая культура и спорт</t>
  </si>
  <si>
    <t>коммунальное строительство</t>
  </si>
  <si>
    <t>Республика Мордовия, городской окркг Саранск, Большеберезниковский район, г. Саранск, Лямбирский район</t>
  </si>
  <si>
    <t xml:space="preserve">Адресная инвестиционная программа Республики Мордовия </t>
  </si>
  <si>
    <t>20000 тыс.м3</t>
  </si>
  <si>
    <t>необходимо завершение строительства резервуара для хранения питьевой воды</t>
  </si>
  <si>
    <t xml:space="preserve">Лыжная база Подлеснотавлинской общеобразовательной средней школы Кочкуровского муниципального района, с. Подлесная Тавла Республики Мордовия </t>
  </si>
  <si>
    <t xml:space="preserve">Республика Мордовия, Кочкуровский район, пос. Подлесная Тавла,
 ул. Королева
</t>
  </si>
  <si>
    <t>Закон Республики Мордовия от 25 декабря 2017 г.
 N 107-З "О республиканском бюджете Республики Мордовия на 2018 год и на плановый период 2019 и 2020 годов"</t>
  </si>
  <si>
    <t>Вместимость лыжехранилища-500 пар лыж/ 5798,4</t>
  </si>
  <si>
    <t>*) при выделении средств на завершение строительства</t>
  </si>
  <si>
    <t>социальная политика</t>
  </si>
  <si>
    <t>Республика Мордовия, Зубово-Полянский район, п. Ясная Поляна, ул. Попова, д. 1.</t>
  </si>
  <si>
    <t>Закон Республики Мордовия от 25 декабря 2017 г. 
N 107-З "О республиканском бюджете Республики Мордовия на 2018 год и на плановый период 2019 и 2020 годов"</t>
  </si>
  <si>
    <t>120 мест</t>
  </si>
  <si>
    <t>Министерство земельных и имущественных отношений</t>
  </si>
  <si>
    <t>Государственная казна Республики Мордовия, Республика Мордовия</t>
  </si>
  <si>
    <t>данные отсутсвуют</t>
  </si>
  <si>
    <t>отсутствует</t>
  </si>
  <si>
    <t>34,2 кв.м.</t>
  </si>
  <si>
    <t>560,1 кв.м.</t>
  </si>
  <si>
    <t>Итого:</t>
  </si>
  <si>
    <t>Большеберезниковский муниципальный район</t>
  </si>
  <si>
    <t>Министерство образования Республики Мордовия</t>
  </si>
  <si>
    <t xml:space="preserve">Республика Мордовия, г. Саранск, ул. Володарского, д.20 </t>
  </si>
  <si>
    <t>Реконструкция учебно-производственных мастерских II очередь ГБПОУ РМ "Саранский политехнический техникум" Республика Мордовия</t>
  </si>
  <si>
    <t>Республиканская целевая программа "Чистая вода" на 2010 - 2015 годы в рамках Государственной программы Республики Мордовия "Развитие жилищного строительства и сферы жилищно-коммунального хозяйства" на 2014 - 2020 годы</t>
  </si>
  <si>
    <t>2015 
(не завершен)</t>
  </si>
  <si>
    <t>необходима корректировка проектной документации</t>
  </si>
  <si>
    <t>Адресная инвестиционная программа Республики Мордовия  на 2008 год</t>
  </si>
  <si>
    <t>Необходимо завершение строительства резервуара для хранения питьевой воды.                        Объект, приостановленный  (с 2018 года)</t>
  </si>
  <si>
    <t>Дорога не достроена. Отсутствуют средства за завершение строительства.</t>
  </si>
  <si>
    <t>Примечания Балансодержателя объекта незавершенного строительства</t>
  </si>
  <si>
    <t>Разрешение на строительство № ru 13301000-419 от 23.10.2012, срок действия 27.12.2022. Объект, приостановленный  (с 2018 года)</t>
  </si>
  <si>
    <t xml:space="preserve"> Разрешение на строительство № 13-ru 13508128-105-2017 от 27.07.2017, срок действия  до 31.12.2021ё. необходимо завершить.
 Объект включен в федеральный реестр незавершенного строительства    Протокол № 1-МВК от 15.03.2023г.
заседания Межведомственной комиссии по рассмотрению незавершенных
объектов капитальноrо строительства, подлежащих включению
в федеральный реестр незавершенных объекгов капитального строительства</t>
  </si>
  <si>
    <t>Министерство строительства и архитектуры Республики Мордовия (ГКУ "ГОСУКС Республики Мордовия")</t>
  </si>
  <si>
    <t>198813,45 в ценах 3 кв. 2011 г.</t>
  </si>
  <si>
    <t xml:space="preserve">жилищно-коммуналльное хозяйство </t>
  </si>
  <si>
    <t>Республика Мордовия, г. Саранск, Александровское шоссе, д.59</t>
  </si>
  <si>
    <t xml:space="preserve">имеется, необходима корректировка </t>
  </si>
  <si>
    <t>113,0 тыс.тонн в год</t>
  </si>
  <si>
    <t>377292,21 в ценах 4 кв. 2006 г.</t>
  </si>
  <si>
    <t xml:space="preserve">Мусоросортировочный  комплекс в г. Саранске </t>
  </si>
  <si>
    <t>1325031476; Министерство земельных и имущественных отношений РМ; Республика Мордовия, 430005, г. Саранск, ул. Коммунистическая, д. 50</t>
  </si>
  <si>
    <t>Расширение и реконструкция водопровода г.Саранска (Сурский водовод)</t>
  </si>
  <si>
    <t xml:space="preserve">Реабилитационный центр "Ясная Поляна", Зубово-Полянского муниципального района Республики Мордовия </t>
  </si>
  <si>
    <t>Республика Мордовия, г.о. Саранск, в районе пересечения окружной дороги и шоссе на село Б.Березники, кадастровый номер 13:23:1213003:243</t>
  </si>
  <si>
    <t>Республика Мордовия, г.о. Саранск, в районе пересечения окружной дороги и шоссе на село Б.Березники, кадастровый номер 13:23:1213003:246</t>
  </si>
  <si>
    <t xml:space="preserve">
Государственная казна Республики Мордовия, Республика Мордовия</t>
  </si>
  <si>
    <t>9470,7 кв.м. (площадь застройки 11 411,7 кв.м.)</t>
  </si>
  <si>
    <t>3119,5 кв.м. (площадь застройки 2 516 кв.м.)</t>
  </si>
  <si>
    <t>МУК"Культурно-спортивный центр "Алмаз", ИНН 1315098760, с. Лямбирь, ул. Ленина, д. 12</t>
  </si>
  <si>
    <t>Министерство строительства и архитектуры Республики Мордовия;
Республика Мордовия, 430005, г. Саранск,  ул. Коммунистическая,  д. 33, корп.3,      ИНН 1325127820</t>
  </si>
  <si>
    <t>Примечания</t>
  </si>
  <si>
    <t>предложение о принятии управленческого решения в Межведомственную комиссию не направлялось</t>
  </si>
  <si>
    <t>Распоряжение Правительства Респцблики Мордовия от 29 августа 2023 г. № 607-Р принято управленческое решение о приватизации объекта</t>
  </si>
  <si>
    <t>Предложение о включчении в реестр на 2024 г.</t>
  </si>
  <si>
    <t>проект распоряжения Правительства Республики Мордовия о сносе объекта проходит процедуру согласования  (РКПД от 27 марта 2024 г. № 225-Р). Минэконоомики, Минфин замечания.</t>
  </si>
  <si>
    <t xml:space="preserve">протоколом заседания Межведомственной комиссии 22 сентября 2023 г.№ П6-76 рекомендовано  принятие решения о завершении строительства. Распоряжение Правительства РМ отсутствует.               </t>
  </si>
  <si>
    <t>Итого по Реестру вариант от 4 апреля</t>
  </si>
  <si>
    <t xml:space="preserve">Итого по Реестру </t>
  </si>
  <si>
    <t>331983,05 в ценах 1 кв  2021 г.</t>
  </si>
  <si>
    <t>Постановление Правительства РМ от 27 декабря 2023г. № 780 "Об утверждении государственной программы РМ "Развитие образования в Республике Мордовия"</t>
  </si>
  <si>
    <t xml:space="preserve">Объект незавершенного строительства </t>
  </si>
  <si>
    <t xml:space="preserve">Водоснабжение пос.ст.Ардатов, Ардатовского муниципального района Республики Мордовия 
</t>
  </si>
  <si>
    <t xml:space="preserve">Строительство очистных сооружений в г Ардатов Ардатовского муниципального района Республики Мордовия 
</t>
  </si>
  <si>
    <t xml:space="preserve">Пристрой к зданию МБОУ Ардатовская СОШ,Республика Мордовия, Ардатовский район, г.Ардатов , ул.Полевая, д.1 
</t>
  </si>
  <si>
    <t xml:space="preserve">Очистные сооружения канализации      с. Большие Березники 
</t>
  </si>
  <si>
    <t>Объект незавершенного строительства</t>
  </si>
  <si>
    <t>500 мест, площадь 23854 кв.м.</t>
  </si>
  <si>
    <t>Сроительство стадиона в с. Лямбирь Лямбирского муниципального района Республики Мордовия</t>
  </si>
  <si>
    <t xml:space="preserve">физическая культура и спорт </t>
  </si>
  <si>
    <t>Республика Мордовия, г.о.Саранск, в районе пересечения окружной дороги и шоссе на село Б.Березники, кадастровый номер 13:23:1213003:237</t>
  </si>
  <si>
    <t>Республика Мордовия, г.о. Саранск, в районе пересечения окружной дороги и шоссе на село Б.Березники  кадастровый номер 13:23:1213003:240</t>
  </si>
  <si>
    <t>Республиканская целевая программа "Чистая вода" на 2010-2015 годы в рамках Государственной программы Республики Мордовия "Развитие жилищного строительства и сферы жилищно-коммунального хозяйства" на 2014-2020 годы</t>
  </si>
  <si>
    <t>25-30</t>
  </si>
  <si>
    <t>нет</t>
  </si>
  <si>
    <t>1371 м.кв.</t>
  </si>
  <si>
    <t>Городской округ Саранск</t>
  </si>
  <si>
    <t xml:space="preserve">  Региональный реестр  незавершенных объектов капитального строительства Республики Мордовия на  2025 г. редакция от 15.01.2026 г.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</si>
</sst>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0.0"/>
    <numFmt numFmtId="165" formatCode="#,##0.00_ ;\-#,##0.00\ "/>
    <numFmt numFmtId="166" formatCode="#,##0.000_ ;\-#,##0.000\ "/>
  </numFmts>
  <fonts count="2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9" fontId="3" fillId="2" borderId="2">
      <alignment horizontal="left" vertical="top" wrapText="1"/>
    </xf>
    <xf numFmtId="0" fontId="4" fillId="0" borderId="0"/>
    <xf numFmtId="49" fontId="5" fillId="2" borderId="2">
      <alignment horizontal="left" vertical="top" wrapText="1"/>
    </xf>
    <xf numFmtId="4" fontId="5" fillId="2" borderId="3">
      <alignment horizontal="right" vertical="top"/>
    </xf>
    <xf numFmtId="0" fontId="6" fillId="0" borderId="0"/>
    <xf numFmtId="0" fontId="7" fillId="2" borderId="4">
      <alignment horizontal="center" vertical="center" wrapText="1"/>
    </xf>
    <xf numFmtId="49" fontId="12" fillId="2" borderId="4">
      <alignment horizontal="left" wrapText="1"/>
    </xf>
    <xf numFmtId="49" fontId="12" fillId="2" borderId="3">
      <alignment horizontal="center" wrapText="1"/>
    </xf>
    <xf numFmtId="4" fontId="3" fillId="2" borderId="3">
      <alignment horizontal="right" vertical="top"/>
    </xf>
    <xf numFmtId="4" fontId="3" fillId="2" borderId="3">
      <alignment horizontal="right" vertical="top" shrinkToFit="1"/>
    </xf>
    <xf numFmtId="49" fontId="3" fillId="2" borderId="3">
      <alignment horizontal="center" wrapText="1"/>
    </xf>
    <xf numFmtId="49" fontId="3" fillId="2" borderId="3">
      <alignment horizontal="center"/>
    </xf>
    <xf numFmtId="4" fontId="3" fillId="2" borderId="3">
      <alignment horizontal="center" wrapText="1"/>
    </xf>
    <xf numFmtId="49" fontId="3" fillId="2" borderId="3">
      <alignment horizontal="center" vertical="top" wrapText="1"/>
    </xf>
    <xf numFmtId="4" fontId="3" fillId="2" borderId="5">
      <alignment horizontal="center" wrapText="1"/>
    </xf>
    <xf numFmtId="4" fontId="3" fillId="2" borderId="3">
      <alignment horizontal="center" wrapText="1"/>
    </xf>
    <xf numFmtId="43" fontId="18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9" fillId="0" borderId="1" xfId="0" applyFont="1" applyBorder="1" applyAlignment="1">
      <alignment horizontal="center"/>
    </xf>
    <xf numFmtId="0" fontId="0" fillId="0" borderId="0" xfId="0" applyAlignment="1">
      <alignment horizontal="center" vertical="top"/>
    </xf>
    <xf numFmtId="0" fontId="13" fillId="3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top"/>
    </xf>
    <xf numFmtId="2" fontId="13" fillId="3" borderId="1" xfId="0" applyNumberFormat="1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 vertical="top"/>
    </xf>
    <xf numFmtId="0" fontId="0" fillId="0" borderId="6" xfId="0" applyBorder="1"/>
    <xf numFmtId="0" fontId="1" fillId="0" borderId="6" xfId="0" applyFont="1" applyBorder="1"/>
    <xf numFmtId="0" fontId="15" fillId="0" borderId="6" xfId="0" applyFont="1" applyBorder="1" applyAlignment="1">
      <alignment horizontal="left" vertical="top"/>
    </xf>
    <xf numFmtId="0" fontId="0" fillId="3" borderId="0" xfId="0" applyFill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6" xfId="0" applyFont="1" applyBorder="1"/>
    <xf numFmtId="0" fontId="0" fillId="0" borderId="0" xfId="0" applyFont="1"/>
    <xf numFmtId="0" fontId="20" fillId="0" borderId="0" xfId="0" applyFont="1"/>
    <xf numFmtId="0" fontId="0" fillId="3" borderId="6" xfId="0" applyFill="1" applyBorder="1"/>
    <xf numFmtId="164" fontId="13" fillId="3" borderId="1" xfId="0" applyNumberFormat="1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 wrapText="1"/>
    </xf>
    <xf numFmtId="0" fontId="13" fillId="3" borderId="1" xfId="0" applyNumberFormat="1" applyFont="1" applyFill="1" applyBorder="1" applyAlignment="1">
      <alignment horizontal="left" vertical="top"/>
    </xf>
    <xf numFmtId="0" fontId="13" fillId="3" borderId="1" xfId="0" applyFont="1" applyFill="1" applyBorder="1" applyAlignment="1">
      <alignment vertical="top" wrapText="1"/>
    </xf>
    <xf numFmtId="2" fontId="13" fillId="3" borderId="1" xfId="0" applyNumberFormat="1" applyFont="1" applyFill="1" applyBorder="1" applyAlignment="1">
      <alignment vertical="top" wrapText="1"/>
    </xf>
    <xf numFmtId="0" fontId="13" fillId="3" borderId="1" xfId="0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0" fillId="3" borderId="0" xfId="0" applyFont="1" applyFill="1" applyAlignment="1">
      <alignment horizontal="left" vertical="top" wrapText="1"/>
    </xf>
    <xf numFmtId="43" fontId="0" fillId="0" borderId="0" xfId="0" applyNumberFormat="1"/>
    <xf numFmtId="43" fontId="13" fillId="3" borderId="1" xfId="17" applyFont="1" applyFill="1" applyBorder="1" applyAlignment="1">
      <alignment horizontal="left" vertical="top"/>
    </xf>
    <xf numFmtId="43" fontId="13" fillId="3" borderId="1" xfId="17" applyFont="1" applyFill="1" applyBorder="1" applyAlignment="1">
      <alignment horizontal="left" vertical="top" wrapText="1"/>
    </xf>
    <xf numFmtId="43" fontId="10" fillId="3" borderId="1" xfId="17" applyFont="1" applyFill="1" applyBorder="1" applyAlignment="1">
      <alignment horizontal="left" vertical="top" wrapText="1"/>
    </xf>
    <xf numFmtId="49" fontId="23" fillId="2" borderId="1" xfId="7" applyNumberFormat="1" applyFont="1" applyBorder="1" applyAlignment="1" applyProtection="1">
      <alignment horizontal="left" vertical="top" wrapText="1"/>
    </xf>
    <xf numFmtId="0" fontId="21" fillId="0" borderId="1" xfId="0" applyFont="1" applyBorder="1" applyAlignment="1">
      <alignment horizontal="left" vertical="top"/>
    </xf>
    <xf numFmtId="0" fontId="21" fillId="0" borderId="1" xfId="0" applyFont="1" applyBorder="1" applyAlignment="1">
      <alignment horizontal="left" vertical="top" wrapText="1"/>
    </xf>
    <xf numFmtId="49" fontId="23" fillId="2" borderId="1" xfId="11" applyNumberFormat="1" applyFont="1" applyBorder="1" applyAlignment="1" applyProtection="1">
      <alignment horizontal="left" vertical="top" wrapText="1"/>
    </xf>
    <xf numFmtId="49" fontId="23" fillId="2" borderId="1" xfId="12" applyNumberFormat="1" applyFont="1" applyBorder="1" applyAlignment="1" applyProtection="1">
      <alignment horizontal="left" vertical="top"/>
    </xf>
    <xf numFmtId="0" fontId="21" fillId="3" borderId="1" xfId="5" applyFont="1" applyFill="1" applyBorder="1" applyAlignment="1">
      <alignment horizontal="left" vertical="top" wrapText="1"/>
    </xf>
    <xf numFmtId="2" fontId="23" fillId="2" borderId="1" xfId="10" applyNumberFormat="1" applyFont="1" applyBorder="1" applyAlignment="1" applyProtection="1">
      <alignment horizontal="left" vertical="top" shrinkToFit="1"/>
    </xf>
    <xf numFmtId="2" fontId="21" fillId="0" borderId="1" xfId="0" applyNumberFormat="1" applyFont="1" applyBorder="1" applyAlignment="1">
      <alignment horizontal="left" vertical="top"/>
    </xf>
    <xf numFmtId="43" fontId="23" fillId="2" borderId="1" xfId="17" applyFont="1" applyFill="1" applyBorder="1" applyAlignment="1" applyProtection="1">
      <alignment horizontal="left" vertical="top" wrapText="1"/>
    </xf>
    <xf numFmtId="49" fontId="23" fillId="2" borderId="1" xfId="8" applyNumberFormat="1" applyFont="1" applyBorder="1" applyAlignment="1" applyProtection="1">
      <alignment horizontal="left" vertical="top" wrapText="1"/>
    </xf>
    <xf numFmtId="43" fontId="21" fillId="0" borderId="1" xfId="17" applyFont="1" applyBorder="1" applyAlignment="1">
      <alignment horizontal="left" vertical="top"/>
    </xf>
    <xf numFmtId="164" fontId="21" fillId="0" borderId="1" xfId="0" applyNumberFormat="1" applyFont="1" applyBorder="1" applyAlignment="1">
      <alignment horizontal="left" vertical="top"/>
    </xf>
    <xf numFmtId="0" fontId="21" fillId="0" borderId="1" xfId="0" applyFont="1" applyBorder="1" applyAlignment="1">
      <alignment vertical="top" wrapText="1"/>
    </xf>
    <xf numFmtId="2" fontId="21" fillId="0" borderId="1" xfId="0" applyNumberFormat="1" applyFont="1" applyBorder="1" applyAlignment="1">
      <alignment vertical="top" wrapText="1"/>
    </xf>
    <xf numFmtId="0" fontId="21" fillId="0" borderId="1" xfId="0" applyFont="1" applyBorder="1" applyAlignment="1">
      <alignment horizontal="center" vertical="top"/>
    </xf>
    <xf numFmtId="49" fontId="24" fillId="3" borderId="1" xfId="0" applyNumberFormat="1" applyFont="1" applyFill="1" applyBorder="1" applyAlignment="1">
      <alignment horizontal="left" vertical="top" wrapText="1"/>
    </xf>
    <xf numFmtId="0" fontId="22" fillId="0" borderId="1" xfId="0" applyFont="1" applyBorder="1"/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0" fontId="25" fillId="0" borderId="1" xfId="0" applyFont="1" applyBorder="1"/>
    <xf numFmtId="165" fontId="23" fillId="2" borderId="1" xfId="17" applyNumberFormat="1" applyFont="1" applyFill="1" applyBorder="1" applyAlignment="1" applyProtection="1">
      <alignment horizontal="left" vertical="top" wrapText="1"/>
    </xf>
    <xf numFmtId="165" fontId="21" fillId="0" borderId="1" xfId="17" applyNumberFormat="1" applyFont="1" applyBorder="1" applyAlignment="1">
      <alignment horizontal="left" vertical="top"/>
    </xf>
    <xf numFmtId="165" fontId="21" fillId="0" borderId="1" xfId="17" applyNumberFormat="1" applyFont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/>
    </xf>
    <xf numFmtId="49" fontId="14" fillId="3" borderId="1" xfId="7" applyNumberFormat="1" applyFont="1" applyFill="1" applyBorder="1" applyAlignment="1" applyProtection="1">
      <alignment horizontal="left" vertical="top" wrapText="1"/>
    </xf>
    <xf numFmtId="49" fontId="14" fillId="3" borderId="1" xfId="8" applyNumberFormat="1" applyFont="1" applyFill="1" applyBorder="1" applyAlignment="1" applyProtection="1">
      <alignment horizontal="left" vertical="top" wrapText="1"/>
    </xf>
    <xf numFmtId="0" fontId="0" fillId="3" borderId="1" xfId="0" applyFont="1" applyFill="1" applyBorder="1"/>
    <xf numFmtId="0" fontId="0" fillId="3" borderId="1" xfId="0" applyFill="1" applyBorder="1"/>
    <xf numFmtId="0" fontId="13" fillId="3" borderId="1" xfId="0" applyFont="1" applyFill="1" applyBorder="1" applyAlignment="1">
      <alignment horizontal="left" vertical="center" wrapText="1"/>
    </xf>
    <xf numFmtId="0" fontId="21" fillId="0" borderId="1" xfId="0" applyFont="1" applyBorder="1"/>
    <xf numFmtId="0" fontId="21" fillId="0" borderId="1" xfId="0" applyFont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left" vertical="top" wrapText="1"/>
    </xf>
    <xf numFmtId="0" fontId="10" fillId="0" borderId="7" xfId="0" applyFont="1" applyBorder="1" applyAlignment="1">
      <alignment wrapText="1"/>
    </xf>
    <xf numFmtId="0" fontId="10" fillId="3" borderId="7" xfId="0" applyFont="1" applyFill="1" applyBorder="1" applyAlignment="1">
      <alignment wrapText="1"/>
    </xf>
    <xf numFmtId="0" fontId="10" fillId="3" borderId="7" xfId="0" applyFont="1" applyFill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10" fillId="0" borderId="12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1" xfId="0" applyBorder="1"/>
    <xf numFmtId="43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8" xfId="0" applyBorder="1" applyAlignment="1">
      <alignment horizontal="center" vertical="top"/>
    </xf>
    <xf numFmtId="0" fontId="19" fillId="0" borderId="8" xfId="0" applyFont="1" applyBorder="1"/>
    <xf numFmtId="165" fontId="19" fillId="0" borderId="8" xfId="17" applyNumberFormat="1" applyFont="1" applyBorder="1"/>
    <xf numFmtId="0" fontId="2" fillId="0" borderId="8" xfId="0" applyFont="1" applyBorder="1" applyAlignment="1">
      <alignment wrapText="1"/>
    </xf>
    <xf numFmtId="0" fontId="20" fillId="0" borderId="1" xfId="0" applyFont="1" applyBorder="1" applyAlignment="1">
      <alignment horizontal="center" vertical="top"/>
    </xf>
    <xf numFmtId="166" fontId="25" fillId="0" borderId="1" xfId="0" applyNumberFormat="1" applyFont="1" applyBorder="1"/>
    <xf numFmtId="43" fontId="10" fillId="3" borderId="1" xfId="17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left" vertical="top"/>
    </xf>
    <xf numFmtId="49" fontId="16" fillId="0" borderId="1" xfId="0" applyNumberFormat="1" applyFont="1" applyFill="1" applyBorder="1" applyAlignment="1">
      <alignment horizontal="left" vertical="top" wrapText="1"/>
    </xf>
    <xf numFmtId="2" fontId="13" fillId="3" borderId="1" xfId="0" applyNumberFormat="1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vertical="top" wrapText="1"/>
    </xf>
    <xf numFmtId="165" fontId="21" fillId="0" borderId="1" xfId="17" applyNumberFormat="1" applyFont="1" applyBorder="1" applyAlignment="1">
      <alignment horizontal="right" vertical="top"/>
    </xf>
    <xf numFmtId="165" fontId="21" fillId="0" borderId="1" xfId="17" applyNumberFormat="1" applyFont="1" applyBorder="1" applyAlignment="1">
      <alignment horizontal="right" vertical="top" wrapText="1"/>
    </xf>
    <xf numFmtId="43" fontId="13" fillId="3" borderId="1" xfId="17" applyFont="1" applyFill="1" applyBorder="1" applyAlignment="1">
      <alignment horizontal="center" vertical="top" wrapText="1"/>
    </xf>
    <xf numFmtId="43" fontId="13" fillId="3" borderId="1" xfId="17" applyFont="1" applyFill="1" applyBorder="1" applyAlignment="1">
      <alignment horizontal="center" vertical="top"/>
    </xf>
    <xf numFmtId="49" fontId="14" fillId="3" borderId="1" xfId="7" applyNumberFormat="1" applyFont="1" applyFill="1" applyBorder="1" applyAlignment="1" applyProtection="1">
      <alignment vertical="top" wrapText="1"/>
    </xf>
    <xf numFmtId="0" fontId="26" fillId="3" borderId="1" xfId="0" applyFont="1" applyFill="1" applyBorder="1" applyAlignment="1">
      <alignment horizontal="left" vertical="top" wrapText="1"/>
    </xf>
    <xf numFmtId="49" fontId="14" fillId="3" borderId="1" xfId="6" applyNumberFormat="1" applyFont="1" applyFill="1" applyBorder="1" applyAlignment="1" applyProtection="1">
      <alignment horizontal="left" vertical="top"/>
    </xf>
    <xf numFmtId="0" fontId="11" fillId="3" borderId="1" xfId="0" applyFont="1" applyFill="1" applyBorder="1" applyAlignment="1">
      <alignment horizontal="left" vertical="top"/>
    </xf>
    <xf numFmtId="0" fontId="13" fillId="3" borderId="1" xfId="5" applyFont="1" applyFill="1" applyBorder="1" applyAlignment="1">
      <alignment horizontal="left" vertical="top" wrapText="1"/>
    </xf>
    <xf numFmtId="0" fontId="26" fillId="3" borderId="1" xfId="0" applyFont="1" applyFill="1" applyBorder="1" applyAlignment="1">
      <alignment horizontal="left" vertical="top"/>
    </xf>
    <xf numFmtId="4" fontId="13" fillId="3" borderId="1" xfId="0" applyNumberFormat="1" applyFont="1" applyFill="1" applyBorder="1" applyAlignment="1">
      <alignment horizontal="left" vertical="top"/>
    </xf>
    <xf numFmtId="43" fontId="13" fillId="3" borderId="1" xfId="17" applyFont="1" applyFill="1" applyBorder="1" applyAlignment="1">
      <alignment vertical="top"/>
    </xf>
    <xf numFmtId="4" fontId="13" fillId="3" borderId="1" xfId="5" applyNumberFormat="1" applyFont="1" applyFill="1" applyBorder="1" applyAlignment="1">
      <alignment vertical="top"/>
    </xf>
    <xf numFmtId="0" fontId="11" fillId="3" borderId="1" xfId="0" applyFont="1" applyFill="1" applyBorder="1" applyAlignment="1">
      <alignment horizontal="left" vertical="top" wrapText="1"/>
    </xf>
    <xf numFmtId="4" fontId="14" fillId="3" borderId="1" xfId="9" applyNumberFormat="1" applyFont="1" applyFill="1" applyBorder="1" applyAlignment="1" applyProtection="1">
      <alignment horizontal="left" vertical="top"/>
    </xf>
    <xf numFmtId="4" fontId="13" fillId="3" borderId="1" xfId="5" applyNumberFormat="1" applyFont="1" applyFill="1" applyBorder="1" applyAlignment="1">
      <alignment horizontal="left" vertical="top"/>
    </xf>
    <xf numFmtId="49" fontId="14" fillId="3" borderId="1" xfId="11" applyNumberFormat="1" applyFont="1" applyFill="1" applyBorder="1" applyAlignment="1" applyProtection="1">
      <alignment horizontal="left" vertical="top" wrapText="1"/>
    </xf>
    <xf numFmtId="49" fontId="14" fillId="3" borderId="1" xfId="12" applyNumberFormat="1" applyFont="1" applyFill="1" applyBorder="1" applyAlignment="1" applyProtection="1">
      <alignment horizontal="left" vertical="top"/>
    </xf>
    <xf numFmtId="4" fontId="14" fillId="3" borderId="1" xfId="10" applyNumberFormat="1" applyFont="1" applyFill="1" applyBorder="1" applyAlignment="1" applyProtection="1">
      <alignment horizontal="left" vertical="top" shrinkToFit="1"/>
    </xf>
    <xf numFmtId="43" fontId="14" fillId="3" borderId="1" xfId="17" applyFont="1" applyFill="1" applyBorder="1" applyAlignment="1" applyProtection="1">
      <alignment vertical="top" wrapText="1"/>
    </xf>
    <xf numFmtId="4" fontId="14" fillId="3" borderId="1" xfId="10" applyNumberFormat="1" applyFont="1" applyFill="1" applyBorder="1" applyAlignment="1" applyProtection="1">
      <alignment vertical="top" shrinkToFit="1"/>
    </xf>
    <xf numFmtId="0" fontId="0" fillId="0" borderId="0" xfId="0" applyFont="1" applyBorder="1"/>
    <xf numFmtId="0" fontId="13" fillId="0" borderId="1" xfId="0" applyFont="1" applyBorder="1" applyAlignment="1">
      <alignment horizontal="left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/>
    </xf>
    <xf numFmtId="0" fontId="22" fillId="4" borderId="1" xfId="0" applyFont="1" applyFill="1" applyBorder="1" applyAlignment="1"/>
    <xf numFmtId="0" fontId="21" fillId="4" borderId="1" xfId="0" applyFont="1" applyFill="1" applyBorder="1" applyAlignment="1">
      <alignment horizontal="center" vertical="top"/>
    </xf>
    <xf numFmtId="0" fontId="22" fillId="4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4" borderId="8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vertical="center" wrapText="1"/>
    </xf>
    <xf numFmtId="0" fontId="21" fillId="4" borderId="7" xfId="0" applyFont="1" applyFill="1" applyBorder="1" applyAlignment="1">
      <alignment horizontal="center" vertical="top" wrapText="1"/>
    </xf>
    <xf numFmtId="0" fontId="21" fillId="4" borderId="13" xfId="0" applyFont="1" applyFill="1" applyBorder="1" applyAlignment="1">
      <alignment horizontal="center" vertical="top" wrapText="1"/>
    </xf>
    <xf numFmtId="0" fontId="21" fillId="4" borderId="14" xfId="0" applyFont="1" applyFill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Alignment="1"/>
    <xf numFmtId="0" fontId="0" fillId="0" borderId="11" xfId="0" applyBorder="1" applyAlignment="1"/>
    <xf numFmtId="0" fontId="2" fillId="0" borderId="10" xfId="0" applyFont="1" applyBorder="1" applyAlignment="1">
      <alignment horizontal="center" vertical="top" wrapText="1"/>
    </xf>
    <xf numFmtId="0" fontId="21" fillId="4" borderId="1" xfId="0" applyFont="1" applyFill="1" applyBorder="1" applyAlignment="1"/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</cellXfs>
  <cellStyles count="18">
    <cellStyle name="st145" xfId="1"/>
    <cellStyle name="st145 2" xfId="3"/>
    <cellStyle name="st147" xfId="14"/>
    <cellStyle name="xl22" xfId="2"/>
    <cellStyle name="xl31" xfId="7"/>
    <cellStyle name="xl36" xfId="6"/>
    <cellStyle name="xl37" xfId="12"/>
    <cellStyle name="xl50" xfId="8"/>
    <cellStyle name="xl51" xfId="11"/>
    <cellStyle name="xl57" xfId="16"/>
    <cellStyle name="xl58" xfId="13"/>
    <cellStyle name="xl70" xfId="9"/>
    <cellStyle name="xl72" xfId="10"/>
    <cellStyle name="xl75" xfId="4"/>
    <cellStyle name="xl77" xfId="15"/>
    <cellStyle name="Обычный" xfId="0" builtinId="0"/>
    <cellStyle name="Обычный 2" xfId="5"/>
    <cellStyle name="Финансовый" xfId="1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428626</xdr:colOff>
      <xdr:row>19</xdr:row>
      <xdr:rowOff>0</xdr:rowOff>
    </xdr:from>
    <xdr:ext cx="222250" cy="264560"/>
    <xdr:sp macro="" textlink="">
      <xdr:nvSpPr>
        <xdr:cNvPr id="2" name="TextBox 1"/>
        <xdr:cNvSpPr txBox="1"/>
      </xdr:nvSpPr>
      <xdr:spPr>
        <a:xfrm>
          <a:off x="12639676" y="33924875"/>
          <a:ext cx="2222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/>
            <a:t>*</a:t>
          </a:r>
        </a:p>
      </xdr:txBody>
    </xdr:sp>
    <xdr:clientData/>
  </xdr:oneCellAnchor>
  <xdr:oneCellAnchor>
    <xdr:from>
      <xdr:col>9</xdr:col>
      <xdr:colOff>380999</xdr:colOff>
      <xdr:row>19</xdr:row>
      <xdr:rowOff>0</xdr:rowOff>
    </xdr:from>
    <xdr:ext cx="269875" cy="269875"/>
    <xdr:sp macro="" textlink="">
      <xdr:nvSpPr>
        <xdr:cNvPr id="3" name="TextBox 2"/>
        <xdr:cNvSpPr txBox="1"/>
      </xdr:nvSpPr>
      <xdr:spPr>
        <a:xfrm>
          <a:off x="13430249" y="33924875"/>
          <a:ext cx="2698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/>
            <a:t>*</a:t>
          </a:r>
        </a:p>
      </xdr:txBody>
    </xdr:sp>
    <xdr:clientData/>
  </xdr:oneCellAnchor>
  <xdr:oneCellAnchor>
    <xdr:from>
      <xdr:col>8</xdr:col>
      <xdr:colOff>365125</xdr:colOff>
      <xdr:row>19</xdr:row>
      <xdr:rowOff>0</xdr:rowOff>
    </xdr:from>
    <xdr:ext cx="285751" cy="264560"/>
    <xdr:sp macro="" textlink="">
      <xdr:nvSpPr>
        <xdr:cNvPr id="4" name="TextBox 3"/>
        <xdr:cNvSpPr txBox="1"/>
      </xdr:nvSpPr>
      <xdr:spPr>
        <a:xfrm>
          <a:off x="12576175" y="31048325"/>
          <a:ext cx="28575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/>
            <a:t>*</a:t>
          </a:r>
        </a:p>
      </xdr:txBody>
    </xdr:sp>
    <xdr:clientData/>
  </xdr:oneCellAnchor>
  <xdr:oneCellAnchor>
    <xdr:from>
      <xdr:col>9</xdr:col>
      <xdr:colOff>349251</xdr:colOff>
      <xdr:row>19</xdr:row>
      <xdr:rowOff>0</xdr:rowOff>
    </xdr:from>
    <xdr:ext cx="301624" cy="264560"/>
    <xdr:sp macro="" textlink="">
      <xdr:nvSpPr>
        <xdr:cNvPr id="5" name="TextBox 4"/>
        <xdr:cNvSpPr txBox="1"/>
      </xdr:nvSpPr>
      <xdr:spPr>
        <a:xfrm>
          <a:off x="13398501" y="31064200"/>
          <a:ext cx="30162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/>
            <a:t>*</a:t>
          </a:r>
        </a:p>
      </xdr:txBody>
    </xdr:sp>
    <xdr:clientData/>
  </xdr:oneCellAnchor>
  <xdr:oneCellAnchor>
    <xdr:from>
      <xdr:col>8</xdr:col>
      <xdr:colOff>428626</xdr:colOff>
      <xdr:row>0</xdr:row>
      <xdr:rowOff>1063625</xdr:rowOff>
    </xdr:from>
    <xdr:ext cx="222250" cy="264560"/>
    <xdr:sp macro="" textlink="">
      <xdr:nvSpPr>
        <xdr:cNvPr id="6" name="TextBox 5"/>
        <xdr:cNvSpPr txBox="1"/>
      </xdr:nvSpPr>
      <xdr:spPr>
        <a:xfrm>
          <a:off x="8477251" y="2676525"/>
          <a:ext cx="2222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380999</xdr:colOff>
      <xdr:row>0</xdr:row>
      <xdr:rowOff>1063625</xdr:rowOff>
    </xdr:from>
    <xdr:ext cx="269875" cy="269875"/>
    <xdr:sp macro="" textlink="">
      <xdr:nvSpPr>
        <xdr:cNvPr id="7" name="TextBox 6"/>
        <xdr:cNvSpPr txBox="1"/>
      </xdr:nvSpPr>
      <xdr:spPr>
        <a:xfrm>
          <a:off x="8867774" y="2676525"/>
          <a:ext cx="2698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349251</xdr:colOff>
      <xdr:row>0</xdr:row>
      <xdr:rowOff>746125</xdr:rowOff>
    </xdr:from>
    <xdr:ext cx="301624" cy="264560"/>
    <xdr:sp macro="" textlink="">
      <xdr:nvSpPr>
        <xdr:cNvPr id="9" name="TextBox 8"/>
        <xdr:cNvSpPr txBox="1"/>
      </xdr:nvSpPr>
      <xdr:spPr>
        <a:xfrm>
          <a:off x="8836026" y="2676525"/>
          <a:ext cx="30162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0"/>
  <sheetViews>
    <sheetView tabSelected="1" view="pageBreakPreview" zoomScale="90" zoomScaleNormal="90" zoomScaleSheetLayoutView="90" workbookViewId="0">
      <pane ySplit="4" topLeftCell="A32" activePane="bottomLeft" state="frozen"/>
      <selection pane="bottomLeft" sqref="A1:X2"/>
    </sheetView>
  </sheetViews>
  <sheetFormatPr defaultRowHeight="15"/>
  <cols>
    <col min="1" max="1" width="5.140625" style="3" customWidth="1"/>
    <col min="2" max="2" width="27.5703125" customWidth="1"/>
    <col min="3" max="3" width="9.28515625" customWidth="1"/>
    <col min="4" max="4" width="19.140625" customWidth="1"/>
    <col min="5" max="6" width="17.42578125" customWidth="1"/>
    <col min="7" max="7" width="17.28515625" customWidth="1"/>
    <col min="8" max="8" width="10" customWidth="1"/>
    <col min="9" max="9" width="11.7109375" customWidth="1"/>
    <col min="10" max="10" width="9.140625" customWidth="1"/>
    <col min="11" max="11" width="7.85546875" customWidth="1"/>
    <col min="12" max="12" width="8.7109375" customWidth="1"/>
    <col min="13" max="13" width="11.28515625" customWidth="1"/>
    <col min="14" max="14" width="12.85546875" customWidth="1"/>
    <col min="15" max="15" width="11" customWidth="1"/>
    <col min="16" max="16" width="22.42578125" customWidth="1"/>
    <col min="17" max="17" width="16" customWidth="1"/>
    <col min="18" max="18" width="16.7109375" customWidth="1"/>
    <col min="19" max="19" width="16" customWidth="1"/>
    <col min="20" max="20" width="10.7109375" customWidth="1"/>
    <col min="21" max="21" width="9.140625" hidden="1" customWidth="1"/>
    <col min="22" max="22" width="11.140625" hidden="1" customWidth="1"/>
    <col min="23" max="23" width="20.7109375" style="13" hidden="1" customWidth="1"/>
    <col min="24" max="24" width="28.5703125" style="71" hidden="1" customWidth="1"/>
  </cols>
  <sheetData>
    <row r="1" spans="1:24">
      <c r="A1" s="131" t="s">
        <v>139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3"/>
      <c r="V1" s="133"/>
      <c r="W1" s="133"/>
      <c r="X1" s="134"/>
    </row>
    <row r="2" spans="1:24">
      <c r="A2" s="135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3"/>
      <c r="V2" s="133"/>
      <c r="W2" s="133"/>
      <c r="X2" s="134"/>
    </row>
    <row r="3" spans="1:24" s="1" customFormat="1" ht="78.75" customHeight="1">
      <c r="A3" s="118" t="s">
        <v>0</v>
      </c>
      <c r="B3" s="117" t="s">
        <v>1</v>
      </c>
      <c r="C3" s="117" t="s">
        <v>2</v>
      </c>
      <c r="D3" s="117" t="s">
        <v>3</v>
      </c>
      <c r="E3" s="117" t="s">
        <v>4</v>
      </c>
      <c r="F3" s="117" t="s">
        <v>20</v>
      </c>
      <c r="G3" s="117" t="s">
        <v>5</v>
      </c>
      <c r="H3" s="117" t="s">
        <v>6</v>
      </c>
      <c r="I3" s="117"/>
      <c r="J3" s="117" t="s">
        <v>9</v>
      </c>
      <c r="K3" s="117" t="s">
        <v>10</v>
      </c>
      <c r="L3" s="117" t="s">
        <v>11</v>
      </c>
      <c r="M3" s="117" t="s">
        <v>12</v>
      </c>
      <c r="N3" s="117" t="s">
        <v>21</v>
      </c>
      <c r="O3" s="117" t="s">
        <v>13</v>
      </c>
      <c r="P3" s="117" t="s">
        <v>14</v>
      </c>
      <c r="Q3" s="117"/>
      <c r="R3" s="117"/>
      <c r="S3" s="117"/>
      <c r="T3" s="138"/>
      <c r="U3" s="10"/>
      <c r="W3" s="125" t="s">
        <v>92</v>
      </c>
      <c r="X3" s="126" t="s">
        <v>113</v>
      </c>
    </row>
    <row r="4" spans="1:24" s="1" customFormat="1" ht="87" customHeight="1">
      <c r="A4" s="118"/>
      <c r="B4" s="119"/>
      <c r="C4" s="120"/>
      <c r="D4" s="117"/>
      <c r="E4" s="117"/>
      <c r="F4" s="137"/>
      <c r="G4" s="117"/>
      <c r="H4" s="58" t="s">
        <v>7</v>
      </c>
      <c r="I4" s="58" t="s">
        <v>8</v>
      </c>
      <c r="J4" s="117"/>
      <c r="K4" s="117"/>
      <c r="L4" s="137"/>
      <c r="M4" s="137"/>
      <c r="N4" s="137"/>
      <c r="O4" s="117"/>
      <c r="P4" s="5" t="s">
        <v>19</v>
      </c>
      <c r="Q4" s="5" t="s">
        <v>18</v>
      </c>
      <c r="R4" s="5" t="s">
        <v>17</v>
      </c>
      <c r="S4" s="5" t="s">
        <v>16</v>
      </c>
      <c r="T4" s="6" t="s">
        <v>15</v>
      </c>
      <c r="U4" s="10"/>
      <c r="W4" s="125"/>
      <c r="X4" s="127"/>
    </row>
    <row r="5" spans="1:24">
      <c r="A5" s="59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  <c r="Q5" s="2">
        <v>17</v>
      </c>
      <c r="R5" s="2">
        <v>18</v>
      </c>
      <c r="S5" s="2">
        <v>19</v>
      </c>
      <c r="T5" s="2">
        <v>20</v>
      </c>
      <c r="U5" s="9"/>
    </row>
    <row r="6" spans="1:24" ht="15.75">
      <c r="A6" s="121" t="s">
        <v>40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9"/>
      <c r="W6" s="68"/>
    </row>
    <row r="7" spans="1:24" s="12" customFormat="1" ht="120.75" customHeight="1">
      <c r="A7" s="8">
        <v>1</v>
      </c>
      <c r="B7" s="96" t="s">
        <v>124</v>
      </c>
      <c r="C7" s="4" t="s">
        <v>26</v>
      </c>
      <c r="D7" s="4" t="s">
        <v>29</v>
      </c>
      <c r="E7" s="97" t="s">
        <v>30</v>
      </c>
      <c r="F7" s="4" t="s">
        <v>27</v>
      </c>
      <c r="G7" s="97" t="s">
        <v>30</v>
      </c>
      <c r="H7" s="61" t="s">
        <v>28</v>
      </c>
      <c r="I7" s="61" t="s">
        <v>31</v>
      </c>
      <c r="J7" s="98"/>
      <c r="K7" s="99">
        <v>59</v>
      </c>
      <c r="L7" s="100" t="s">
        <v>23</v>
      </c>
      <c r="M7" s="101" t="s">
        <v>32</v>
      </c>
      <c r="N7" s="102">
        <v>12112.351000000001</v>
      </c>
      <c r="O7" s="8"/>
      <c r="P7" s="103">
        <f>Q7+R7+S7+T7</f>
        <v>7154.8229999999994</v>
      </c>
      <c r="Q7" s="104">
        <v>3125.49</v>
      </c>
      <c r="R7" s="104">
        <v>2576.6329999999998</v>
      </c>
      <c r="S7" s="104">
        <v>1452.7</v>
      </c>
      <c r="T7" s="104">
        <v>0</v>
      </c>
      <c r="U7" s="18"/>
      <c r="W7" s="69"/>
      <c r="X7" s="74" t="s">
        <v>114</v>
      </c>
    </row>
    <row r="8" spans="1:24" s="12" customFormat="1" ht="119.25" customHeight="1">
      <c r="A8" s="8">
        <v>2</v>
      </c>
      <c r="B8" s="96" t="s">
        <v>125</v>
      </c>
      <c r="C8" s="4" t="s">
        <v>26</v>
      </c>
      <c r="D8" s="4" t="s">
        <v>33</v>
      </c>
      <c r="E8" s="4" t="s">
        <v>24</v>
      </c>
      <c r="F8" s="8"/>
      <c r="G8" s="4" t="s">
        <v>24</v>
      </c>
      <c r="H8" s="61" t="s">
        <v>28</v>
      </c>
      <c r="I8" s="61" t="s">
        <v>34</v>
      </c>
      <c r="J8" s="98"/>
      <c r="K8" s="99">
        <v>6</v>
      </c>
      <c r="L8" s="100" t="s">
        <v>23</v>
      </c>
      <c r="M8" s="105" t="s">
        <v>35</v>
      </c>
      <c r="N8" s="106">
        <v>91015.81</v>
      </c>
      <c r="O8" s="8"/>
      <c r="P8" s="31">
        <v>4453.22</v>
      </c>
      <c r="Q8" s="107">
        <v>4375.75</v>
      </c>
      <c r="R8" s="107">
        <v>77.47</v>
      </c>
      <c r="S8" s="107">
        <v>0</v>
      </c>
      <c r="T8" s="8">
        <v>0</v>
      </c>
      <c r="U8" s="18"/>
      <c r="W8" s="69"/>
      <c r="X8" s="74" t="s">
        <v>114</v>
      </c>
    </row>
    <row r="9" spans="1:24" s="12" customFormat="1" ht="131.25" customHeight="1">
      <c r="A9" s="8">
        <v>3</v>
      </c>
      <c r="B9" s="96" t="s">
        <v>126</v>
      </c>
      <c r="C9" s="99" t="s">
        <v>22</v>
      </c>
      <c r="D9" s="4" t="s">
        <v>36</v>
      </c>
      <c r="E9" s="4" t="s">
        <v>37</v>
      </c>
      <c r="F9" s="99"/>
      <c r="G9" s="4" t="s">
        <v>37</v>
      </c>
      <c r="H9" s="108" t="s">
        <v>25</v>
      </c>
      <c r="I9" s="108" t="s">
        <v>34</v>
      </c>
      <c r="J9" s="109"/>
      <c r="K9" s="108" t="s">
        <v>38</v>
      </c>
      <c r="L9" s="100" t="s">
        <v>23</v>
      </c>
      <c r="M9" s="8" t="s">
        <v>39</v>
      </c>
      <c r="N9" s="110">
        <v>192900.899</v>
      </c>
      <c r="O9" s="8"/>
      <c r="P9" s="111">
        <v>18953.8</v>
      </c>
      <c r="Q9" s="104">
        <v>0</v>
      </c>
      <c r="R9" s="112">
        <v>18953.8</v>
      </c>
      <c r="S9" s="104">
        <v>0</v>
      </c>
      <c r="T9" s="104">
        <v>0</v>
      </c>
      <c r="U9" s="18"/>
      <c r="W9" s="69"/>
      <c r="X9" s="74" t="s">
        <v>114</v>
      </c>
    </row>
    <row r="10" spans="1:24" ht="18.75" customHeight="1">
      <c r="A10" s="35"/>
      <c r="B10" s="34" t="s">
        <v>81</v>
      </c>
      <c r="C10" s="35"/>
      <c r="D10" s="36"/>
      <c r="E10" s="36"/>
      <c r="F10" s="35"/>
      <c r="G10" s="36"/>
      <c r="H10" s="37"/>
      <c r="I10" s="37"/>
      <c r="J10" s="38"/>
      <c r="K10" s="37"/>
      <c r="L10" s="39"/>
      <c r="M10" s="35"/>
      <c r="N10" s="40"/>
      <c r="O10" s="41"/>
      <c r="P10" s="42">
        <f>SUM(P7:P9)</f>
        <v>30561.843000000001</v>
      </c>
      <c r="Q10" s="42">
        <f>SUM(Q7:Q9)</f>
        <v>7501.24</v>
      </c>
      <c r="R10" s="55">
        <f>SUM(R7:R9)</f>
        <v>21607.902999999998</v>
      </c>
      <c r="S10" s="55">
        <f>SUM(S7:S9)</f>
        <v>1452.7</v>
      </c>
      <c r="T10" s="55">
        <f>SUM(T7:T9)</f>
        <v>0</v>
      </c>
      <c r="U10" s="11"/>
      <c r="W10" s="68"/>
    </row>
    <row r="11" spans="1:24" ht="15.75">
      <c r="A11" s="123" t="s">
        <v>82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9"/>
      <c r="W11" s="68"/>
      <c r="X11" s="73"/>
    </row>
    <row r="12" spans="1:24" s="12" customFormat="1" ht="93" customHeight="1">
      <c r="A12" s="8">
        <v>4</v>
      </c>
      <c r="B12" s="60" t="s">
        <v>127</v>
      </c>
      <c r="C12" s="4" t="s">
        <v>42</v>
      </c>
      <c r="D12" s="4" t="s">
        <v>43</v>
      </c>
      <c r="E12" s="61" t="s">
        <v>44</v>
      </c>
      <c r="F12" s="4" t="s">
        <v>45</v>
      </c>
      <c r="G12" s="61" t="s">
        <v>46</v>
      </c>
      <c r="H12" s="21">
        <v>2012</v>
      </c>
      <c r="I12" s="21">
        <v>2014</v>
      </c>
      <c r="J12" s="21">
        <v>2014</v>
      </c>
      <c r="K12" s="8">
        <v>10</v>
      </c>
      <c r="L12" s="8" t="s">
        <v>41</v>
      </c>
      <c r="M12" s="4" t="s">
        <v>47</v>
      </c>
      <c r="N12" s="7">
        <v>126108.91</v>
      </c>
      <c r="O12" s="7">
        <v>107516.023</v>
      </c>
      <c r="P12" s="31">
        <v>18592.886999999999</v>
      </c>
      <c r="Q12" s="7">
        <v>18592.886999999999</v>
      </c>
      <c r="R12" s="7"/>
      <c r="S12" s="7"/>
      <c r="T12" s="7"/>
      <c r="U12" s="18"/>
      <c r="W12" s="69"/>
      <c r="X12" s="72" t="s">
        <v>114</v>
      </c>
    </row>
    <row r="13" spans="1:24" s="16" customFormat="1" ht="21" customHeight="1">
      <c r="A13" s="35"/>
      <c r="B13" s="34" t="s">
        <v>81</v>
      </c>
      <c r="C13" s="35"/>
      <c r="D13" s="36"/>
      <c r="E13" s="43"/>
      <c r="F13" s="35"/>
      <c r="G13" s="43"/>
      <c r="H13" s="35"/>
      <c r="I13" s="35"/>
      <c r="J13" s="35"/>
      <c r="K13" s="35"/>
      <c r="L13" s="35"/>
      <c r="M13" s="35"/>
      <c r="N13" s="41"/>
      <c r="O13" s="41"/>
      <c r="P13" s="44">
        <f>SUM(P12:P12)</f>
        <v>18592.886999999999</v>
      </c>
      <c r="Q13" s="56">
        <f>SUM(Q12:Q12)</f>
        <v>18592.886999999999</v>
      </c>
      <c r="R13" s="56">
        <f>SUM(R12:R12)</f>
        <v>0</v>
      </c>
      <c r="S13" s="56">
        <f>SUM(S12:S12)</f>
        <v>0</v>
      </c>
      <c r="T13" s="56">
        <f>SUM(T12:T12)</f>
        <v>0</v>
      </c>
      <c r="U13" s="15"/>
      <c r="W13" s="68"/>
      <c r="X13" s="71"/>
    </row>
    <row r="14" spans="1:24" ht="15.75">
      <c r="A14" s="123" t="s">
        <v>52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9"/>
      <c r="W14" s="68"/>
      <c r="X14" s="73"/>
    </row>
    <row r="15" spans="1:24" s="12" customFormat="1" ht="81.75" customHeight="1">
      <c r="A15" s="8">
        <v>5</v>
      </c>
      <c r="B15" s="4" t="s">
        <v>48</v>
      </c>
      <c r="C15" s="4" t="s">
        <v>49</v>
      </c>
      <c r="D15" s="4" t="s">
        <v>50</v>
      </c>
      <c r="E15" s="4" t="s">
        <v>53</v>
      </c>
      <c r="F15" s="8"/>
      <c r="G15" s="8"/>
      <c r="H15" s="8">
        <v>2013</v>
      </c>
      <c r="I15" s="8">
        <v>2013</v>
      </c>
      <c r="J15" s="8">
        <v>2024</v>
      </c>
      <c r="K15" s="8">
        <v>38.299999999999997</v>
      </c>
      <c r="L15" s="4" t="s">
        <v>51</v>
      </c>
      <c r="M15" s="8">
        <v>0.3</v>
      </c>
      <c r="N15" s="19">
        <v>3000</v>
      </c>
      <c r="O15" s="8">
        <v>1850.93</v>
      </c>
      <c r="P15" s="31">
        <v>1149.07</v>
      </c>
      <c r="Q15" s="8"/>
      <c r="R15" s="8"/>
      <c r="S15" s="8">
        <v>1149.07</v>
      </c>
      <c r="T15" s="8"/>
      <c r="U15" s="18"/>
      <c r="W15" s="69" t="s">
        <v>91</v>
      </c>
      <c r="X15" s="72" t="s">
        <v>114</v>
      </c>
    </row>
    <row r="16" spans="1:24" s="16" customFormat="1" ht="15.75">
      <c r="A16" s="35"/>
      <c r="B16" s="36" t="s">
        <v>81</v>
      </c>
      <c r="C16" s="36"/>
      <c r="D16" s="36"/>
      <c r="E16" s="36"/>
      <c r="F16" s="35"/>
      <c r="G16" s="35"/>
      <c r="H16" s="35"/>
      <c r="I16" s="35"/>
      <c r="J16" s="35"/>
      <c r="K16" s="45"/>
      <c r="L16" s="36"/>
      <c r="M16" s="35"/>
      <c r="N16" s="35"/>
      <c r="O16" s="45"/>
      <c r="P16" s="92">
        <f>P15</f>
        <v>1149.07</v>
      </c>
      <c r="Q16" s="56">
        <f>Q15</f>
        <v>0</v>
      </c>
      <c r="R16" s="56">
        <f>R15</f>
        <v>0</v>
      </c>
      <c r="S16" s="56">
        <f>S15</f>
        <v>1149.07</v>
      </c>
      <c r="T16" s="56">
        <f>T15</f>
        <v>0</v>
      </c>
      <c r="U16" s="15"/>
      <c r="W16" s="68"/>
      <c r="X16" s="71"/>
    </row>
    <row r="17" spans="1:24" ht="15.75">
      <c r="A17" s="123" t="s">
        <v>54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9"/>
      <c r="W17" s="68"/>
      <c r="X17" s="73"/>
    </row>
    <row r="18" spans="1:24" s="12" customFormat="1" ht="67.5">
      <c r="A18" s="4">
        <v>6</v>
      </c>
      <c r="B18" s="22" t="s">
        <v>130</v>
      </c>
      <c r="C18" s="22" t="s">
        <v>131</v>
      </c>
      <c r="D18" s="22" t="s">
        <v>55</v>
      </c>
      <c r="E18" s="22" t="s">
        <v>111</v>
      </c>
      <c r="F18" s="22" t="s">
        <v>56</v>
      </c>
      <c r="G18" s="22" t="s">
        <v>57</v>
      </c>
      <c r="H18" s="22">
        <v>2013</v>
      </c>
      <c r="I18" s="22">
        <v>2019</v>
      </c>
      <c r="J18" s="22"/>
      <c r="K18" s="22">
        <v>22</v>
      </c>
      <c r="L18" s="22" t="s">
        <v>41</v>
      </c>
      <c r="M18" s="91" t="s">
        <v>129</v>
      </c>
      <c r="N18" s="23">
        <v>53999.1</v>
      </c>
      <c r="O18" s="23">
        <v>41243</v>
      </c>
      <c r="P18" s="32">
        <v>12756.1</v>
      </c>
      <c r="Q18" s="62"/>
      <c r="R18" s="23">
        <v>0</v>
      </c>
      <c r="S18" s="23">
        <v>12756.1</v>
      </c>
      <c r="T18" s="23">
        <v>0</v>
      </c>
      <c r="U18" s="18"/>
      <c r="W18" s="69"/>
      <c r="X18" s="72" t="s">
        <v>114</v>
      </c>
    </row>
    <row r="19" spans="1:24" s="16" customFormat="1" ht="15.75">
      <c r="A19" s="36"/>
      <c r="B19" s="46" t="s">
        <v>81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  <c r="O19" s="47"/>
      <c r="P19" s="93">
        <f>P18</f>
        <v>12756.1</v>
      </c>
      <c r="Q19" s="57">
        <f>Q18</f>
        <v>0</v>
      </c>
      <c r="R19" s="57">
        <f>R18</f>
        <v>0</v>
      </c>
      <c r="S19" s="57">
        <f>S18</f>
        <v>12756.1</v>
      </c>
      <c r="T19" s="57">
        <f>T18</f>
        <v>0</v>
      </c>
      <c r="U19" s="15"/>
      <c r="W19" s="68"/>
      <c r="X19" s="71"/>
    </row>
    <row r="20" spans="1:24" s="16" customFormat="1" ht="15.75">
      <c r="A20" s="128" t="s">
        <v>138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30"/>
      <c r="U20" s="113"/>
      <c r="W20" s="68"/>
      <c r="X20" s="71"/>
    </row>
    <row r="21" spans="1:24" s="16" customFormat="1" ht="153" customHeight="1">
      <c r="A21" s="114">
        <v>7</v>
      </c>
      <c r="B21" s="22" t="s">
        <v>128</v>
      </c>
      <c r="C21" s="20" t="s">
        <v>61</v>
      </c>
      <c r="D21" s="4" t="s">
        <v>106</v>
      </c>
      <c r="E21" s="4" t="s">
        <v>138</v>
      </c>
      <c r="F21" s="4" t="s">
        <v>86</v>
      </c>
      <c r="G21" s="4"/>
      <c r="H21" s="4">
        <v>1991</v>
      </c>
      <c r="I21" s="22">
        <v>2015</v>
      </c>
      <c r="J21" s="22" t="s">
        <v>87</v>
      </c>
      <c r="K21" s="22">
        <v>75</v>
      </c>
      <c r="L21" s="24" t="s">
        <v>41</v>
      </c>
      <c r="M21" s="25" t="s">
        <v>79</v>
      </c>
      <c r="N21" s="26" t="s">
        <v>88</v>
      </c>
      <c r="O21" s="22"/>
      <c r="P21" s="94">
        <v>6895.3310000000001</v>
      </c>
      <c r="Q21" s="23">
        <v>0</v>
      </c>
      <c r="R21" s="23">
        <f>P21</f>
        <v>6895.3310000000001</v>
      </c>
      <c r="S21" s="23">
        <v>0</v>
      </c>
      <c r="T21" s="23">
        <v>0</v>
      </c>
      <c r="U21" s="113"/>
      <c r="W21" s="68"/>
      <c r="X21" s="71"/>
    </row>
    <row r="22" spans="1:24" s="16" customFormat="1" ht="153.75" customHeight="1">
      <c r="A22" s="114">
        <v>8</v>
      </c>
      <c r="B22" s="22" t="s">
        <v>128</v>
      </c>
      <c r="C22" s="4" t="s">
        <v>61</v>
      </c>
      <c r="D22" s="22" t="s">
        <v>107</v>
      </c>
      <c r="E22" s="4" t="s">
        <v>138</v>
      </c>
      <c r="F22" s="22" t="s">
        <v>86</v>
      </c>
      <c r="G22" s="22"/>
      <c r="H22" s="25">
        <v>1991</v>
      </c>
      <c r="I22" s="25">
        <v>2015</v>
      </c>
      <c r="J22" s="25" t="s">
        <v>87</v>
      </c>
      <c r="K22" s="22">
        <v>75</v>
      </c>
      <c r="L22" s="24" t="s">
        <v>41</v>
      </c>
      <c r="M22" s="25" t="s">
        <v>80</v>
      </c>
      <c r="N22" s="27" t="s">
        <v>88</v>
      </c>
      <c r="O22" s="28"/>
      <c r="P22" s="94">
        <v>3005.6889999999999</v>
      </c>
      <c r="Q22" s="23">
        <v>0</v>
      </c>
      <c r="R22" s="23">
        <f>P22</f>
        <v>3005.6889999999999</v>
      </c>
      <c r="S22" s="23">
        <v>0</v>
      </c>
      <c r="T22" s="23">
        <v>0</v>
      </c>
      <c r="U22" s="113"/>
      <c r="W22" s="68"/>
      <c r="X22" s="71"/>
    </row>
    <row r="23" spans="1:24" s="16" customFormat="1" ht="15.75">
      <c r="A23" s="3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7"/>
      <c r="O23" s="47"/>
      <c r="P23" s="93">
        <f>P21+P22</f>
        <v>9901.02</v>
      </c>
      <c r="Q23" s="93">
        <f t="shared" ref="Q23:T23" si="0">Q21+Q22</f>
        <v>0</v>
      </c>
      <c r="R23" s="93">
        <f t="shared" si="0"/>
        <v>9901.02</v>
      </c>
      <c r="S23" s="93">
        <f t="shared" si="0"/>
        <v>0</v>
      </c>
      <c r="T23" s="93">
        <f t="shared" si="0"/>
        <v>0</v>
      </c>
      <c r="U23" s="113"/>
      <c r="W23" s="68"/>
      <c r="X23" s="71"/>
    </row>
    <row r="24" spans="1:24" ht="15.75">
      <c r="A24" s="123" t="s">
        <v>75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W24" s="68"/>
      <c r="X24" s="73"/>
    </row>
    <row r="25" spans="1:24" s="12" customFormat="1" ht="117" customHeight="1">
      <c r="A25" s="8">
        <f>A22+1</f>
        <v>9</v>
      </c>
      <c r="B25" s="20" t="s">
        <v>102</v>
      </c>
      <c r="C25" s="20" t="s">
        <v>97</v>
      </c>
      <c r="D25" s="20" t="s">
        <v>98</v>
      </c>
      <c r="E25" s="20" t="s">
        <v>108</v>
      </c>
      <c r="F25" s="20" t="s">
        <v>89</v>
      </c>
      <c r="G25" s="20" t="s">
        <v>103</v>
      </c>
      <c r="H25" s="20">
        <v>2005</v>
      </c>
      <c r="I25" s="20">
        <v>2011</v>
      </c>
      <c r="J25" s="20"/>
      <c r="K25" s="20">
        <v>97</v>
      </c>
      <c r="L25" s="20" t="s">
        <v>99</v>
      </c>
      <c r="M25" s="20" t="s">
        <v>100</v>
      </c>
      <c r="N25" s="20" t="s">
        <v>101</v>
      </c>
      <c r="O25" s="20">
        <v>280475.44</v>
      </c>
      <c r="P25" s="94">
        <v>274730.17</v>
      </c>
      <c r="Q25" s="87">
        <v>203298.3</v>
      </c>
      <c r="R25" s="87">
        <v>71431.87</v>
      </c>
      <c r="S25" s="20"/>
      <c r="T25" s="20"/>
      <c r="W25" s="69"/>
      <c r="X25" s="115" t="s">
        <v>115</v>
      </c>
    </row>
    <row r="26" spans="1:24" s="12" customFormat="1" ht="106.5" customHeight="1">
      <c r="A26" s="8"/>
      <c r="B26" s="20"/>
      <c r="C26" s="20"/>
      <c r="D26" s="20"/>
      <c r="E26" s="4" t="s">
        <v>76</v>
      </c>
      <c r="F26" s="20"/>
      <c r="G26" s="64" t="s">
        <v>103</v>
      </c>
      <c r="H26" s="20"/>
      <c r="I26" s="20"/>
      <c r="J26" s="20"/>
      <c r="K26" s="20"/>
      <c r="L26" s="20"/>
      <c r="M26" s="20"/>
      <c r="N26" s="20"/>
      <c r="O26" s="20"/>
      <c r="P26" s="95">
        <v>44283.48</v>
      </c>
      <c r="Q26" s="87"/>
      <c r="R26" s="87"/>
      <c r="S26" s="20"/>
      <c r="T26" s="20"/>
      <c r="W26" s="69"/>
      <c r="X26" s="116"/>
    </row>
    <row r="27" spans="1:24" s="12" customFormat="1" ht="155.25" customHeight="1">
      <c r="A27" s="8">
        <f>A25+1</f>
        <v>10</v>
      </c>
      <c r="B27" s="22" t="s">
        <v>123</v>
      </c>
      <c r="C27" s="63"/>
      <c r="D27" s="4" t="s">
        <v>132</v>
      </c>
      <c r="E27" s="4" t="s">
        <v>76</v>
      </c>
      <c r="F27" s="4" t="s">
        <v>134</v>
      </c>
      <c r="G27" s="4"/>
      <c r="H27" s="4" t="s">
        <v>77</v>
      </c>
      <c r="I27" s="22" t="s">
        <v>77</v>
      </c>
      <c r="J27" s="22" t="s">
        <v>77</v>
      </c>
      <c r="K27" s="22">
        <v>75</v>
      </c>
      <c r="L27" s="24" t="s">
        <v>78</v>
      </c>
      <c r="M27" s="25" t="s">
        <v>109</v>
      </c>
      <c r="N27" s="25" t="s">
        <v>77</v>
      </c>
      <c r="O27" s="22" t="s">
        <v>77</v>
      </c>
      <c r="P27" s="25">
        <v>48232.03</v>
      </c>
      <c r="Q27" s="25" t="s">
        <v>77</v>
      </c>
      <c r="R27" s="25">
        <v>48232.03</v>
      </c>
      <c r="S27" s="22" t="s">
        <v>77</v>
      </c>
      <c r="T27" s="22" t="s">
        <v>77</v>
      </c>
      <c r="W27" s="69"/>
      <c r="X27" s="74" t="s">
        <v>116</v>
      </c>
    </row>
    <row r="28" spans="1:24" s="12" customFormat="1" ht="161.25" customHeight="1">
      <c r="A28" s="8">
        <f t="shared" ref="A28" si="1">A27+1</f>
        <v>11</v>
      </c>
      <c r="B28" s="22" t="s">
        <v>123</v>
      </c>
      <c r="C28" s="63"/>
      <c r="D28" s="22" t="s">
        <v>133</v>
      </c>
      <c r="E28" s="4" t="s">
        <v>76</v>
      </c>
      <c r="F28" s="22" t="s">
        <v>134</v>
      </c>
      <c r="G28" s="22"/>
      <c r="H28" s="4" t="s">
        <v>77</v>
      </c>
      <c r="I28" s="22" t="s">
        <v>77</v>
      </c>
      <c r="J28" s="22" t="s">
        <v>77</v>
      </c>
      <c r="K28" s="22">
        <v>75</v>
      </c>
      <c r="L28" s="24" t="s">
        <v>78</v>
      </c>
      <c r="M28" s="25" t="s">
        <v>110</v>
      </c>
      <c r="N28" s="25" t="s">
        <v>77</v>
      </c>
      <c r="O28" s="22" t="s">
        <v>77</v>
      </c>
      <c r="P28" s="25">
        <v>12671.31</v>
      </c>
      <c r="Q28" s="25" t="s">
        <v>77</v>
      </c>
      <c r="R28" s="25">
        <v>12671.31</v>
      </c>
      <c r="S28" s="22" t="s">
        <v>77</v>
      </c>
      <c r="T28" s="22" t="s">
        <v>77</v>
      </c>
      <c r="W28" s="69"/>
      <c r="X28" s="74" t="s">
        <v>116</v>
      </c>
    </row>
    <row r="29" spans="1:24" s="16" customFormat="1" ht="15.75">
      <c r="A29" s="48"/>
      <c r="B29" s="49" t="s">
        <v>81</v>
      </c>
      <c r="C29" s="50"/>
      <c r="D29" s="46"/>
      <c r="E29" s="36"/>
      <c r="F29" s="46"/>
      <c r="G29" s="46"/>
      <c r="H29" s="36"/>
      <c r="I29" s="46"/>
      <c r="J29" s="46"/>
      <c r="K29" s="46"/>
      <c r="L29" s="48"/>
      <c r="M29" s="51"/>
      <c r="N29" s="52"/>
      <c r="O29" s="46"/>
      <c r="P29" s="56">
        <f>P25+P26+P27+P28</f>
        <v>379916.98999999993</v>
      </c>
      <c r="Q29" s="56">
        <f>Q25</f>
        <v>203298.3</v>
      </c>
      <c r="R29" s="56">
        <f t="shared" ref="R29" si="2">R25+R26+R27+R28</f>
        <v>132335.21</v>
      </c>
      <c r="S29" s="56">
        <v>0</v>
      </c>
      <c r="T29" s="56">
        <v>0</v>
      </c>
      <c r="W29" s="68"/>
      <c r="X29" s="71"/>
    </row>
    <row r="30" spans="1:24" ht="15.75">
      <c r="A30" s="123" t="s">
        <v>83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W30" s="68"/>
      <c r="X30" s="73"/>
    </row>
    <row r="31" spans="1:24" s="12" customFormat="1" ht="101.25">
      <c r="A31" s="88">
        <v>12</v>
      </c>
      <c r="B31" s="89" t="s">
        <v>85</v>
      </c>
      <c r="C31" s="8" t="s">
        <v>58</v>
      </c>
      <c r="D31" s="4" t="s">
        <v>84</v>
      </c>
      <c r="E31" s="4">
        <v>1326136908</v>
      </c>
      <c r="F31" s="4" t="s">
        <v>122</v>
      </c>
      <c r="G31" s="4">
        <v>1326047197</v>
      </c>
      <c r="H31" s="8">
        <v>2004</v>
      </c>
      <c r="I31" s="4">
        <v>2007</v>
      </c>
      <c r="J31" s="4"/>
      <c r="K31" s="4" t="s">
        <v>135</v>
      </c>
      <c r="L31" s="8" t="s">
        <v>136</v>
      </c>
      <c r="M31" s="4" t="s">
        <v>137</v>
      </c>
      <c r="N31" s="7">
        <v>59155.4</v>
      </c>
      <c r="O31" s="90">
        <v>51000</v>
      </c>
      <c r="P31" s="32">
        <v>8155.37</v>
      </c>
      <c r="Q31" s="32">
        <v>8155.37</v>
      </c>
      <c r="R31" s="90">
        <v>0</v>
      </c>
      <c r="S31" s="90">
        <v>0</v>
      </c>
      <c r="T31" s="90">
        <v>0</v>
      </c>
      <c r="W31" s="69"/>
      <c r="X31" s="72" t="s">
        <v>114</v>
      </c>
    </row>
    <row r="32" spans="1:24" s="16" customFormat="1" ht="15.75">
      <c r="A32" s="48"/>
      <c r="B32" s="49" t="s">
        <v>81</v>
      </c>
      <c r="C32" s="50"/>
      <c r="D32" s="46"/>
      <c r="E32" s="36"/>
      <c r="F32" s="46"/>
      <c r="G32" s="46"/>
      <c r="H32" s="65"/>
      <c r="I32" s="46"/>
      <c r="J32" s="46"/>
      <c r="K32" s="46"/>
      <c r="L32" s="48"/>
      <c r="M32" s="51"/>
      <c r="N32" s="66"/>
      <c r="O32" s="46"/>
      <c r="P32" s="57">
        <f>P31</f>
        <v>8155.37</v>
      </c>
      <c r="Q32" s="57">
        <f>Q31</f>
        <v>8155.37</v>
      </c>
      <c r="R32" s="57">
        <f>R31</f>
        <v>0</v>
      </c>
      <c r="S32" s="57">
        <f>S31</f>
        <v>0</v>
      </c>
      <c r="T32" s="57">
        <f>T31</f>
        <v>0</v>
      </c>
      <c r="W32" s="68"/>
      <c r="X32" s="71"/>
    </row>
    <row r="33" spans="1:24" ht="15.75">
      <c r="A33" s="123" t="s">
        <v>95</v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W33" s="68"/>
      <c r="X33" s="73"/>
    </row>
    <row r="34" spans="1:24" s="12" customFormat="1" ht="168">
      <c r="A34" s="8">
        <v>13</v>
      </c>
      <c r="B34" s="20" t="s">
        <v>104</v>
      </c>
      <c r="C34" s="20" t="s">
        <v>61</v>
      </c>
      <c r="D34" s="20" t="s">
        <v>62</v>
      </c>
      <c r="E34" s="20" t="s">
        <v>59</v>
      </c>
      <c r="F34" s="20" t="s">
        <v>63</v>
      </c>
      <c r="G34" s="20" t="s">
        <v>112</v>
      </c>
      <c r="H34" s="20">
        <v>2011</v>
      </c>
      <c r="I34" s="20">
        <v>2016</v>
      </c>
      <c r="J34" s="20"/>
      <c r="K34" s="20">
        <v>90</v>
      </c>
      <c r="L34" s="20" t="s">
        <v>41</v>
      </c>
      <c r="M34" s="20" t="s">
        <v>64</v>
      </c>
      <c r="N34" s="20">
        <v>1471141.67</v>
      </c>
      <c r="O34" s="20">
        <v>77162</v>
      </c>
      <c r="P34" s="33">
        <f>Q34+R34+S34+T34</f>
        <v>539061.98</v>
      </c>
      <c r="Q34" s="33">
        <v>450008.94</v>
      </c>
      <c r="R34" s="33">
        <v>89053.04</v>
      </c>
      <c r="S34" s="67">
        <v>0</v>
      </c>
      <c r="T34" s="67">
        <v>0</v>
      </c>
      <c r="U34" s="29" t="s">
        <v>65</v>
      </c>
      <c r="W34" s="69" t="s">
        <v>90</v>
      </c>
      <c r="X34" s="74" t="s">
        <v>114</v>
      </c>
    </row>
    <row r="35" spans="1:24" s="12" customFormat="1" ht="156" customHeight="1">
      <c r="A35" s="8">
        <f>A34+1</f>
        <v>14</v>
      </c>
      <c r="B35" s="20" t="s">
        <v>66</v>
      </c>
      <c r="C35" s="20" t="s">
        <v>60</v>
      </c>
      <c r="D35" s="20" t="s">
        <v>67</v>
      </c>
      <c r="E35" s="20" t="s">
        <v>59</v>
      </c>
      <c r="F35" s="20" t="s">
        <v>68</v>
      </c>
      <c r="G35" s="20" t="s">
        <v>112</v>
      </c>
      <c r="H35" s="20">
        <v>2007</v>
      </c>
      <c r="I35" s="20">
        <v>2018</v>
      </c>
      <c r="J35" s="20"/>
      <c r="K35" s="20">
        <v>71</v>
      </c>
      <c r="L35" s="20" t="s">
        <v>41</v>
      </c>
      <c r="M35" s="20" t="s">
        <v>69</v>
      </c>
      <c r="N35" s="20" t="s">
        <v>96</v>
      </c>
      <c r="O35" s="20">
        <v>248299.31000000003</v>
      </c>
      <c r="P35" s="33">
        <v>78797.898440000004</v>
      </c>
      <c r="Q35" s="33">
        <v>27500</v>
      </c>
      <c r="R35" s="33">
        <f>P35-Q35</f>
        <v>51297.898440000004</v>
      </c>
      <c r="S35" s="67">
        <v>0</v>
      </c>
      <c r="T35" s="67">
        <v>0</v>
      </c>
      <c r="U35" s="29" t="s">
        <v>70</v>
      </c>
      <c r="W35" s="69" t="s">
        <v>93</v>
      </c>
      <c r="X35" s="74" t="s">
        <v>117</v>
      </c>
    </row>
    <row r="36" spans="1:24" s="12" customFormat="1" ht="163.5" customHeight="1">
      <c r="A36" s="8">
        <f t="shared" ref="A36" si="3">A35+1</f>
        <v>15</v>
      </c>
      <c r="B36" s="20" t="s">
        <v>105</v>
      </c>
      <c r="C36" s="20" t="s">
        <v>71</v>
      </c>
      <c r="D36" s="20" t="s">
        <v>72</v>
      </c>
      <c r="E36" s="20" t="s">
        <v>59</v>
      </c>
      <c r="F36" s="20" t="s">
        <v>73</v>
      </c>
      <c r="G36" s="20" t="s">
        <v>112</v>
      </c>
      <c r="H36" s="20">
        <v>2003</v>
      </c>
      <c r="I36" s="20">
        <v>2018</v>
      </c>
      <c r="J36" s="20"/>
      <c r="K36" s="20">
        <v>57</v>
      </c>
      <c r="L36" s="20" t="s">
        <v>41</v>
      </c>
      <c r="M36" s="20" t="s">
        <v>74</v>
      </c>
      <c r="N36" s="20" t="s">
        <v>121</v>
      </c>
      <c r="O36" s="20">
        <v>161769</v>
      </c>
      <c r="P36" s="33">
        <f>Q36+R36+S36+T36</f>
        <v>204619.05</v>
      </c>
      <c r="Q36" s="33">
        <v>61310</v>
      </c>
      <c r="R36" s="33">
        <v>143309.04999999999</v>
      </c>
      <c r="S36" s="67">
        <v>0</v>
      </c>
      <c r="T36" s="67">
        <v>0</v>
      </c>
      <c r="U36" s="29" t="s">
        <v>70</v>
      </c>
      <c r="W36" s="70" t="s">
        <v>94</v>
      </c>
      <c r="X36" s="75" t="s">
        <v>118</v>
      </c>
    </row>
    <row r="37" spans="1:24">
      <c r="A37" s="81"/>
      <c r="B37" s="53" t="s">
        <v>81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3">
        <f>P34+P35+P36</f>
        <v>822478.92843999993</v>
      </c>
      <c r="Q37" s="83">
        <f t="shared" ref="Q37:T37" si="4">Q34+Q35+Q36</f>
        <v>538818.93999999994</v>
      </c>
      <c r="R37" s="83">
        <f t="shared" si="4"/>
        <v>283659.98843999999</v>
      </c>
      <c r="S37" s="83">
        <f t="shared" si="4"/>
        <v>0</v>
      </c>
      <c r="T37" s="83">
        <f t="shared" si="4"/>
        <v>0</v>
      </c>
      <c r="W37" s="76"/>
      <c r="X37" s="84"/>
    </row>
    <row r="38" spans="1:24" s="17" customFormat="1" ht="18.75">
      <c r="A38" s="85"/>
      <c r="B38" s="54" t="s">
        <v>120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86">
        <f>SUM(P10+P13+P16+P19+P23+P29+P32+P37)</f>
        <v>1283512.2084399997</v>
      </c>
      <c r="Q38" s="86">
        <f>SUM(Q10+Q13+Q16+Q19+Q23+Q29+Q32+Q37)</f>
        <v>776366.73699999996</v>
      </c>
      <c r="R38" s="86">
        <f>SUM(R10+R13+R16+R19+R23+R29+R32+R37)</f>
        <v>447504.12144000002</v>
      </c>
      <c r="S38" s="86">
        <f>SUM(S10+S13+S16+S19+S23+S29+S32+S37)</f>
        <v>15357.87</v>
      </c>
      <c r="T38" s="86">
        <f>SUM(T10+T13+T16+T19+T23+T29+T32+T37)</f>
        <v>0</v>
      </c>
      <c r="U38" s="86">
        <f>SUM(U10+U13+U16+U19+U23+U29+U32+U37)</f>
        <v>0</v>
      </c>
      <c r="V38" s="86">
        <f>SUM(V10+V13+V16+V19+V23+V29+V32+V37)</f>
        <v>0</v>
      </c>
      <c r="W38" s="86">
        <f>SUM(W10+W13+W16+W19+W23+W29+W32+W37)</f>
        <v>0</v>
      </c>
      <c r="X38" s="86">
        <f>SUM(X10+X13+X16+X19+X23+X29+X32+X37)</f>
        <v>0</v>
      </c>
    </row>
    <row r="39" spans="1:24" ht="18.75" hidden="1">
      <c r="A39" s="14"/>
      <c r="B39" s="54" t="s">
        <v>119</v>
      </c>
      <c r="C39" s="54"/>
      <c r="D39" s="54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9"/>
      <c r="Q39" s="78"/>
      <c r="R39" s="78"/>
      <c r="S39" s="78"/>
      <c r="T39" s="78"/>
      <c r="U39" s="78"/>
      <c r="V39" s="78"/>
      <c r="W39" s="80"/>
    </row>
    <row r="40" spans="1:24">
      <c r="P40" s="30"/>
      <c r="X40" s="77"/>
    </row>
  </sheetData>
  <mergeCells count="27">
    <mergeCell ref="A1:X2"/>
    <mergeCell ref="A33:T33"/>
    <mergeCell ref="A24:T24"/>
    <mergeCell ref="A17:T17"/>
    <mergeCell ref="J3:J4"/>
    <mergeCell ref="H3:I3"/>
    <mergeCell ref="L3:L4"/>
    <mergeCell ref="M3:M4"/>
    <mergeCell ref="N3:N4"/>
    <mergeCell ref="P3:T3"/>
    <mergeCell ref="F3:F4"/>
    <mergeCell ref="O3:O4"/>
    <mergeCell ref="G3:G4"/>
    <mergeCell ref="K3:K4"/>
    <mergeCell ref="D3:D4"/>
    <mergeCell ref="A30:T30"/>
    <mergeCell ref="X25:X26"/>
    <mergeCell ref="E3:E4"/>
    <mergeCell ref="A3:A4"/>
    <mergeCell ref="B3:B4"/>
    <mergeCell ref="C3:C4"/>
    <mergeCell ref="A6:T6"/>
    <mergeCell ref="A11:T11"/>
    <mergeCell ref="W3:W4"/>
    <mergeCell ref="X3:X4"/>
    <mergeCell ref="A14:T14"/>
    <mergeCell ref="A20:T20"/>
  </mergeCells>
  <pageMargins left="0.70866141732283472" right="0.70866141732283472" top="0.74803149606299213" bottom="0.74803149606299213" header="0.31496062992125984" footer="0.31496062992125984"/>
  <pageSetup paperSize="9" scale="47" fitToHeight="76" orientation="landscape" r:id="rId1"/>
  <rowBreaks count="1" manualBreakCount="1">
    <brk id="23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2026-01-15T12:51:04Z</dcterms:modified>
</cp:coreProperties>
</file>