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300" windowWidth="20640" windowHeight="11340"/>
  </bookViews>
  <sheets>
    <sheet name="Лист1" sheetId="5" r:id="rId1"/>
  </sheets>
  <definedNames>
    <definedName name="_xlnm.Print_Titles" localSheetId="0">Лист1!$3:$5</definedName>
    <definedName name="_xlnm.Print_Area" localSheetId="0">Лист1!$A$1:$X$39</definedName>
  </definedNames>
  <calcPr calcId="124519"/>
</workbook>
</file>

<file path=xl/calcChain.xml><?xml version="1.0" encoding="utf-8"?>
<calcChain xmlns="http://schemas.openxmlformats.org/spreadsheetml/2006/main">
  <c r="Q37" i="5"/>
  <c r="S37"/>
  <c r="T37"/>
  <c r="P7" l="1"/>
  <c r="Q28"/>
  <c r="S28"/>
  <c r="T28"/>
  <c r="P28"/>
  <c r="Q31"/>
  <c r="R31"/>
  <c r="S31"/>
  <c r="T31"/>
  <c r="Q19"/>
  <c r="R19"/>
  <c r="S19"/>
  <c r="T19"/>
  <c r="Q16"/>
  <c r="R16"/>
  <c r="S16"/>
  <c r="T16"/>
  <c r="Q13"/>
  <c r="R13"/>
  <c r="S13"/>
  <c r="T13"/>
  <c r="Q10"/>
  <c r="Q38" s="1"/>
  <c r="R10"/>
  <c r="S10"/>
  <c r="S38" s="1"/>
  <c r="T10"/>
  <c r="T38" l="1"/>
  <c r="P35"/>
  <c r="P33"/>
  <c r="P37" s="1"/>
  <c r="P10"/>
  <c r="P13"/>
  <c r="P16" l="1"/>
  <c r="A34"/>
  <c r="A35" s="1"/>
  <c r="A36" s="1"/>
  <c r="A22" l="1"/>
  <c r="A23" s="1"/>
  <c r="R22"/>
  <c r="R21" l="1"/>
  <c r="R28" s="1"/>
  <c r="P31" l="1"/>
  <c r="P19" l="1"/>
  <c r="P38" s="1"/>
  <c r="R34"/>
  <c r="R37" s="1"/>
  <c r="R38" s="1"/>
</calcChain>
</file>

<file path=xl/sharedStrings.xml><?xml version="1.0" encoding="utf-8"?>
<sst xmlns="http://schemas.openxmlformats.org/spreadsheetml/2006/main" count="236" uniqueCount="148">
  <si>
    <t>№ п/п</t>
  </si>
  <si>
    <t>Наименование объекта</t>
  </si>
  <si>
    <t>Сфера деятельности в которой осуществлялось, строительство, реконструкция</t>
  </si>
  <si>
    <t>Адрес обекта</t>
  </si>
  <si>
    <t>Наименование, идентификационный номер налогоплательщика и адрес балансодержателя</t>
  </si>
  <si>
    <t>Наименование, идентификационный номер налогоплательщика и адрес исполнительного органа государственной власти Республики Мордовия или орган местного самоуправления</t>
  </si>
  <si>
    <t>Плановые сроки строительства</t>
  </si>
  <si>
    <t>начало</t>
  </si>
  <si>
    <t>окончание</t>
  </si>
  <si>
    <t>Год завершения строительства, реконструкции</t>
  </si>
  <si>
    <t>Степень строительной готовности объекта, %</t>
  </si>
  <si>
    <t>Наличие проектно- сметной документации</t>
  </si>
  <si>
    <t>Мощность объекта</t>
  </si>
  <si>
    <t>Остаток сметной стоимости объекта, в текущих ценах, тыс.руб</t>
  </si>
  <si>
    <t>Объем осуществленных капитальных вложений,  тыс.руб.</t>
  </si>
  <si>
    <t xml:space="preserve">Прочие </t>
  </si>
  <si>
    <t>Местный бюджет</t>
  </si>
  <si>
    <t>Республиканский бюджет Республики Мордовия</t>
  </si>
  <si>
    <t>Федеральный бюджет</t>
  </si>
  <si>
    <t>Всего</t>
  </si>
  <si>
    <t>Наименование и реквизиты государственной и (или) муниципальной программы</t>
  </si>
  <si>
    <t>Общая стоимость строительства объекта по проектно- сметной документации, тыс. руб.</t>
  </si>
  <si>
    <t>иное</t>
  </si>
  <si>
    <t>полная комплектность с положительным заключением госэкспертизы</t>
  </si>
  <si>
    <t>1301060206, Администрация городского поселения Ардатов Ардатовского муниципального района Республики Мордовия. Республика Мордовия, Ардатовский район,г.Ардатов, пер. Луначарского, 14</t>
  </si>
  <si>
    <t>2012</t>
  </si>
  <si>
    <t>оказание услуг населению</t>
  </si>
  <si>
    <t>Устойчивое развитие сельских территорий на 2014-2017 годы и на период до 2020года</t>
  </si>
  <si>
    <t>2014</t>
  </si>
  <si>
    <t>Ардатовский район, п. Станция Ардатов</t>
  </si>
  <si>
    <t>1301060326, Администрация Ардатовского сельского поселения Ардатовского муниципального района Республики Мордовия. Республика Мордовия, Ардатовский район,пос. Станция Ардатов, ул.Центральная, 12</t>
  </si>
  <si>
    <t>2017</t>
  </si>
  <si>
    <t>8,557 км</t>
  </si>
  <si>
    <t>Ардатовский район, г. Ардатов, ул. Маяковского, 23 Б</t>
  </si>
  <si>
    <t>2019</t>
  </si>
  <si>
    <t>1000 куб.м. в сутки</t>
  </si>
  <si>
    <t>Ардатовский район, г. Ардатов, ул. Поленвая, 1</t>
  </si>
  <si>
    <t>1301062281, Муниципальное бюджетное общеобразовательное учреждение «Ардатовская средняя общеобразовательная школа». Республика Мордовия ,Ардатовский район, г. Ардатов, ул. Полевая, д.1</t>
  </si>
  <si>
    <t>10</t>
  </si>
  <si>
    <t>600 уч. мест</t>
  </si>
  <si>
    <t>Ардатовский муниципальный район</t>
  </si>
  <si>
    <t>имеется</t>
  </si>
  <si>
    <t>строительство</t>
  </si>
  <si>
    <t>РМ Большеберезниковский район, с. Большие Березники</t>
  </si>
  <si>
    <t>9108961040501340228901200011                             РМ Большеберезниковский район, с. Большие Березники, ул. Московская, 25</t>
  </si>
  <si>
    <t xml:space="preserve">Республиканская целевая программа"Модарнизация и реформирование жилищно-коммунального хозяйства" на 2011-2015 от 29.11.2010 г №459 </t>
  </si>
  <si>
    <t>9108961040501340228901200011                              РМ Большеберезниковский район, с. Большие Березники, ул. Московская, 25</t>
  </si>
  <si>
    <t>800 куб.м/сут., 4,2 км канализационных сетей</t>
  </si>
  <si>
    <t>Строительство автомобильной дороги, подъезд к пос.Рассказово Кочкуровского муниципального района</t>
  </si>
  <si>
    <t>дорожная деятельность</t>
  </si>
  <si>
    <t>Кочкуровский район, пос.Рассказово, ул.Рассказова</t>
  </si>
  <si>
    <t>имеется, требует корректировки</t>
  </si>
  <si>
    <t>Кочкуровский муниципальный район</t>
  </si>
  <si>
    <r>
      <t xml:space="preserve">Администрация Кочкуровского муниципального района, ИНН </t>
    </r>
    <r>
      <rPr>
        <sz val="8"/>
        <rFont val="Times New Roman"/>
        <family val="1"/>
        <charset val="204"/>
      </rPr>
      <t>1313092555</t>
    </r>
    <r>
      <rPr>
        <sz val="8"/>
        <color theme="1"/>
        <rFont val="Times New Roman"/>
        <family val="1"/>
        <charset val="204"/>
      </rPr>
      <t>, адрес: Кочкуровский район, с.Кочкурово, ул.Советская, д.16</t>
    </r>
  </si>
  <si>
    <t xml:space="preserve"> Лямбирский муниципальный район</t>
  </si>
  <si>
    <t>РМ, Лямбирский район, с. Лямбирь</t>
  </si>
  <si>
    <t>Развитие физической культуры и спорта в Лямбирском муниципальном районе РМ от 31.12.2015 № 1745</t>
  </si>
  <si>
    <t xml:space="preserve">Администрация Лямбирского муниципального района,  ИНН 1315048992, ул. Ленина, д. 11 </t>
  </si>
  <si>
    <t>Стадион в с. Лямбирь</t>
  </si>
  <si>
    <t>образование</t>
  </si>
  <si>
    <t xml:space="preserve">Государственное казенное учреждение "Управление капитального строительства Республики Мордовия"
1326134450;
Республика Мордовия, 430005, г. Саранск,  ул. Коммунистическая,  д. 33, корп.3
</t>
  </si>
  <si>
    <t>физическая культура и спорт</t>
  </si>
  <si>
    <t>коммунальное строительство</t>
  </si>
  <si>
    <t>Республика Мордовия, городской окркг Саранск, Большеберезниковский район, г. Саранск, Лямбирский район</t>
  </si>
  <si>
    <t xml:space="preserve">Адресная инвестиционная программа Республики Мордовия </t>
  </si>
  <si>
    <t>20000 тыс.м3</t>
  </si>
  <si>
    <t>необходимо завершение строительства резервуара для хранения питьевой воды</t>
  </si>
  <si>
    <t xml:space="preserve">Лыжная база Подлеснотавлинской общеобразовательной средней школы Кочкуровского муниципального района, с. Подлесная Тавла Республики Мордовия </t>
  </si>
  <si>
    <t xml:space="preserve">Республика Мордовия, Кочкуровский район, пос. Подлесная Тавла,
 ул. Королева
</t>
  </si>
  <si>
    <t>Закон Республики Мордовия от 25 декабря 2017 г.
 N 107-З "О республиканском бюджете Республики Мордовия на 2018 год и на плановый период 2019 и 2020 годов"</t>
  </si>
  <si>
    <t>Вместимость лыжехранилища-500 пар лыж/ 5798,4</t>
  </si>
  <si>
    <t>*) при выделении средств на завершение строительства</t>
  </si>
  <si>
    <t>социальная политика</t>
  </si>
  <si>
    <t>Республика Мордовия, Зубово-Полянский район, п. Ясная Поляна, ул. Попова, д. 1.</t>
  </si>
  <si>
    <t>Закон Республики Мордовия от 25 декабря 2017 г. 
N 107-З "О республиканском бюджете Республики Мордовия на 2018 год и на плановый период 2019 и 2020 годов"</t>
  </si>
  <si>
    <t>120 мест</t>
  </si>
  <si>
    <t>Республикиа Мордовия, Ардатовский район, г. Ардатов, ул. Красноармейская, д. 36</t>
  </si>
  <si>
    <t xml:space="preserve">Адресная инвестиционная программа Республики Мордовия на 2011 год </t>
  </si>
  <si>
    <t>Министерство земельных и имущественных отношений</t>
  </si>
  <si>
    <t>Государственная казна Республики Мордовия, Республика Мордовия</t>
  </si>
  <si>
    <t>данные отсутсвуют</t>
  </si>
  <si>
    <t>отсутствует</t>
  </si>
  <si>
    <t>34,2 кв.м.</t>
  </si>
  <si>
    <t>560,1 кв.м.</t>
  </si>
  <si>
    <t>693,2 кв.м</t>
  </si>
  <si>
    <t>Итого:</t>
  </si>
  <si>
    <t>Большеберезниковский муниципальный район</t>
  </si>
  <si>
    <t>Министерство образования Республики Мордовия</t>
  </si>
  <si>
    <t xml:space="preserve">Республика Мордовия, г. Саранск, ул. Володарского, д.20 </t>
  </si>
  <si>
    <t>нет</t>
  </si>
  <si>
    <t>1371 м.кв.</t>
  </si>
  <si>
    <t>Реконструкция учебно-производственных мастерских II очередь ГБПОУ РМ "Саранский политехнический техникум" Республика Мордовия</t>
  </si>
  <si>
    <t>Республиканская целевая программа "Чистая вода" на 2010 - 2015 годы в рамках Государственной программы Республики Мордовия "Развитие жилищного строительства и сферы жилищно-коммунального хозяйства" на 2014 - 2020 годы</t>
  </si>
  <si>
    <t>2015 
(не завершен)</t>
  </si>
  <si>
    <t>необходима корректировка проектной документации</t>
  </si>
  <si>
    <t>Республиканская целевая программа "Чистая вода" на 2010 - 2015 годы в рамках Государственной программы Республики Мордовия "Развитие жилищного строительства и сферы жилищно-</t>
  </si>
  <si>
    <t>Адресная инвестиционная программа Республики Мордовия  на 2008 год</t>
  </si>
  <si>
    <t>Необходимо завершение строительства резервуара для хранения питьевой воды.                        Объект, приостановленный  (с 2018 года)</t>
  </si>
  <si>
    <t>Объекты завершены строительством (передача в государственную казну)</t>
  </si>
  <si>
    <t>Дорога не достроена. Отсутствуют средства за завершение строительства.</t>
  </si>
  <si>
    <t>Объект используется.Зарегистрирован, не передан.</t>
  </si>
  <si>
    <t>Примечания Балансодержателя объекта незавершенного строительства</t>
  </si>
  <si>
    <t>Разрешение на строительство № ru 13301000-419 от 23.10.2012, срок действия 27.12.2022. Объект, приостановленный  (с 2018 года)</t>
  </si>
  <si>
    <t xml:space="preserve"> Разрешение на строительство № 13-ru 13508128-105-2017 от 27.07.2017, срок действия  до 31.12.2021ё. необходимо завершить.
 Объект включен в федеральный реестр незавершенного строительства    Протокол № 1-МВК от 15.03.2023г.
заседания Межведомственной комиссии по рассмотрению незавершенных
объектов капитальноrо строительства, подлежащих включению
в федеральный реестр незавершенных объекгов капитального строительства</t>
  </si>
  <si>
    <t>Министерство строительства и архитектуры Республики Мордовия (ГКУ "ГОСУКС Республики Мордовия")</t>
  </si>
  <si>
    <t>имеется, необходима корретиктировка</t>
  </si>
  <si>
    <t>пристрой столовой- 500,64 кв.м., банно-прачечный комплекс с мед. блоком- 288,72 кв.м.</t>
  </si>
  <si>
    <t>198813,45 в ценах 3 кв. 2011 г.</t>
  </si>
  <si>
    <t xml:space="preserve">жилищно-коммуналльное хозяйство </t>
  </si>
  <si>
    <t>Республика Мордовия, г. Саранск, Александровское шоссе, д.59</t>
  </si>
  <si>
    <t xml:space="preserve">имеется, необходима корректировка </t>
  </si>
  <si>
    <t>113,0 тыс.тонн в год</t>
  </si>
  <si>
    <t>377292,21 в ценах 4 кв. 2006 г.</t>
  </si>
  <si>
    <t xml:space="preserve">Мусоросортировочный  комплекс в г. Саранске </t>
  </si>
  <si>
    <t>1325031476; Министерство земельных и имущественных отношений РМ; Республика Мордовия, 430005, г. Саранск, ул. Коммунистическая, д. 50</t>
  </si>
  <si>
    <t>Расширение и реконструкция водопровода г.Саранска (Сурский водовод)</t>
  </si>
  <si>
    <t xml:space="preserve">Реабилитационный центр "Ясная Поляна", Зубово-Полянского муниципального района Республики Мордовия </t>
  </si>
  <si>
    <t>Реконструкция здания государственного образовательного учреждения  "Ардатовская специальная (коррекционная) общеобразовательная школа-интернат IV вида" со строительством пристроя столовой и банно-прачечного комплекса,      г. Ардатов</t>
  </si>
  <si>
    <t>Республика Мордовия, г.о. Саранск, в районе пересечения окружной дороги и шоссе на село Б.Березники, кадастровый номер 13:23:1213003:243</t>
  </si>
  <si>
    <t>Республика Мордовия, г.о. Саранск, в районе пересечения окружной дороги и шоссе на село Б.Березники, кадастровый номер 13:23:1213003:246</t>
  </si>
  <si>
    <t>Республика Мордовия, Лямбирский район, поселок Звездный, примерно в 183 м. по направлению на северо-восток от ориентира п. Звездный, д. 3а,  кадастровый номер 13:15:0107031:264</t>
  </si>
  <si>
    <t xml:space="preserve">
Государственная казна Республики Мордовия, Республика Мордовия</t>
  </si>
  <si>
    <t>Республика Мордовия, г.о.Саранск, в районе пересечения окружной дороги и шоссе на село Б.Березники</t>
  </si>
  <si>
    <t>9470,7 кв.м. (площадь застройки 11 411,7 кв.м.)</t>
  </si>
  <si>
    <t>Республика Мордовия, г.о. Саранск, в районе пересечения окружной дороги и шоссе на село Б.Березники</t>
  </si>
  <si>
    <t>3119,5 кв.м. (площадь застройки 2 516 кв.м.)</t>
  </si>
  <si>
    <t>25-30</t>
  </si>
  <si>
    <t>МУК"Культурно-спортивный центр "Алмаз", ИНН 1315098760, с. Лямбирь, ул. Ленина, д. 12</t>
  </si>
  <si>
    <t>Министерство строительства и архитектуры Республики Мордовия;
Республика Мордовия, 430005, г. Саранск,  ул. Коммунистическая,  д. 33, корп.3,      ИНН 1325127820</t>
  </si>
  <si>
    <t>Примечания</t>
  </si>
  <si>
    <t>предложение о принятии управленческого решения в Межведомственную комиссию не направлялось</t>
  </si>
  <si>
    <t>Распоряжение Правительства Респцблики Мордовия от 29 августа 2023 г. № 607-Р принято управленческое решение о приватизации объекта</t>
  </si>
  <si>
    <t>Предложение о включчении в реестр на 2024 г.</t>
  </si>
  <si>
    <t>проект распоряжения Правительства Республики Мордовия о сносе объекта проходит процедуру согласования  (РКПД от 27 марта 2024 г. № 225-Р). Минэконоомики, Минфин замечания.</t>
  </si>
  <si>
    <t xml:space="preserve">протоколом заседания Межведомственной комиссии 22 сентября 2023 г.№ П6-76 рекомендовано  принятие решения о завершении строительства. Распоряжение Правительства РМ отсутствует.               </t>
  </si>
  <si>
    <t>Замечания Минэкономики РМ от 1 апреля 2024 г. № 1244 -РМ  на пакет документов. В заключении техобследования указано о соответствии объекта противопожарным нормам, а в предложении о завершении строительства необходимость устройства второго выхода в соответствии с требованиями норм пожарной безопасности.</t>
  </si>
  <si>
    <t>Итого по Реестру вариант от 4 апреля</t>
  </si>
  <si>
    <t xml:space="preserve">Итого по Реестру </t>
  </si>
  <si>
    <t>331983,05 в ценах 1 кв  2021 г.</t>
  </si>
  <si>
    <t>культура</t>
  </si>
  <si>
    <t>Постановление Правительства РМ от 27 декабря 2023г. № 780 "Об утверждении государственной программы РМ "Развитие образования в Республике Мордовия"</t>
  </si>
  <si>
    <t xml:space="preserve">Объект незавершенного строительства </t>
  </si>
  <si>
    <t xml:space="preserve"> Региональный реестр  незавершенных объектов капитального строительства Республики Мордовия на  2024 г.</t>
  </si>
  <si>
    <t xml:space="preserve">Водоснабжение пос.ст.Ардатов, Ардатовского муниципального района Республики Мордовия 
</t>
  </si>
  <si>
    <t xml:space="preserve">Строительство очистных сооружений в г Ардатов Ардатовского муниципального района Республики Мордовия 
</t>
  </si>
  <si>
    <t xml:space="preserve">Пристрой к зданию МБОУ Ардатовская СОШ,Республика Мордовия, Ардатовский район, г.Ардатов , ул.Полевая, д.1 
</t>
  </si>
  <si>
    <t xml:space="preserve">Очистные сооружения канализации      с. Большие Березники 
</t>
  </si>
  <si>
    <t>Объект незавершенного строительства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</si>
</sst>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#,##0.00_ ;\-#,##0.00\ "/>
    <numFmt numFmtId="166" formatCode="#,##0.000_ ;\-#,##0.000\ 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9" fontId="3" fillId="2" borderId="2">
      <alignment horizontal="left" vertical="top" wrapText="1"/>
    </xf>
    <xf numFmtId="0" fontId="4" fillId="0" borderId="0"/>
    <xf numFmtId="49" fontId="5" fillId="2" borderId="2">
      <alignment horizontal="left" vertical="top" wrapText="1"/>
    </xf>
    <xf numFmtId="4" fontId="5" fillId="2" borderId="3">
      <alignment horizontal="right" vertical="top"/>
    </xf>
    <xf numFmtId="0" fontId="6" fillId="0" borderId="0"/>
    <xf numFmtId="0" fontId="7" fillId="2" borderId="4">
      <alignment horizontal="center" vertical="center" wrapText="1"/>
    </xf>
    <xf numFmtId="49" fontId="12" fillId="2" borderId="4">
      <alignment horizontal="left" wrapText="1"/>
    </xf>
    <xf numFmtId="49" fontId="12" fillId="2" borderId="3">
      <alignment horizontal="center" wrapText="1"/>
    </xf>
    <xf numFmtId="4" fontId="3" fillId="2" borderId="3">
      <alignment horizontal="right" vertical="top"/>
    </xf>
    <xf numFmtId="4" fontId="3" fillId="2" borderId="3">
      <alignment horizontal="right" vertical="top" shrinkToFit="1"/>
    </xf>
    <xf numFmtId="49" fontId="3" fillId="2" borderId="3">
      <alignment horizontal="center" wrapText="1"/>
    </xf>
    <xf numFmtId="49" fontId="3" fillId="2" borderId="3">
      <alignment horizontal="center"/>
    </xf>
    <xf numFmtId="4" fontId="3" fillId="2" borderId="3">
      <alignment horizontal="center" wrapText="1"/>
    </xf>
    <xf numFmtId="49" fontId="3" fillId="2" borderId="3">
      <alignment horizontal="center" vertical="top" wrapText="1"/>
    </xf>
    <xf numFmtId="4" fontId="3" fillId="2" borderId="5">
      <alignment horizontal="center" wrapText="1"/>
    </xf>
    <xf numFmtId="4" fontId="3" fillId="2" borderId="3">
      <alignment horizontal="center" wrapText="1"/>
    </xf>
    <xf numFmtId="43" fontId="18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3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/>
    </xf>
    <xf numFmtId="2" fontId="13" fillId="3" borderId="1" xfId="0" applyNumberFormat="1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6" xfId="0" applyBorder="1"/>
    <xf numFmtId="0" fontId="1" fillId="0" borderId="6" xfId="0" applyFont="1" applyBorder="1"/>
    <xf numFmtId="0" fontId="15" fillId="0" borderId="6" xfId="0" applyFont="1" applyBorder="1" applyAlignment="1">
      <alignment horizontal="left" vertical="top"/>
    </xf>
    <xf numFmtId="0" fontId="0" fillId="3" borderId="0" xfId="0" applyFill="1"/>
    <xf numFmtId="0" fontId="10" fillId="3" borderId="1" xfId="5" applyFont="1" applyFill="1" applyBorder="1" applyAlignment="1">
      <alignment horizontal="left" vertical="top" wrapText="1"/>
    </xf>
    <xf numFmtId="4" fontId="10" fillId="3" borderId="1" xfId="5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6" xfId="0" applyFont="1" applyBorder="1"/>
    <xf numFmtId="0" fontId="0" fillId="0" borderId="0" xfId="0" applyFont="1"/>
    <xf numFmtId="0" fontId="21" fillId="0" borderId="0" xfId="0" applyFont="1"/>
    <xf numFmtId="0" fontId="0" fillId="3" borderId="6" xfId="0" applyFill="1" applyBorder="1"/>
    <xf numFmtId="164" fontId="13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49" fontId="7" fillId="3" borderId="1" xfId="8" applyNumberFormat="1" applyFont="1" applyFill="1" applyBorder="1" applyAlignment="1" applyProtection="1">
      <alignment horizontal="left" vertical="top" wrapText="1"/>
    </xf>
    <xf numFmtId="49" fontId="7" fillId="3" borderId="1" xfId="6" applyNumberFormat="1" applyFont="1" applyFill="1" applyBorder="1" applyAlignment="1" applyProtection="1">
      <alignment horizontal="left" vertical="top"/>
    </xf>
    <xf numFmtId="0" fontId="20" fillId="3" borderId="1" xfId="0" applyFont="1" applyFill="1" applyBorder="1" applyAlignment="1">
      <alignment horizontal="left" vertical="top"/>
    </xf>
    <xf numFmtId="4" fontId="10" fillId="3" borderId="1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3" fillId="3" borderId="1" xfId="0" applyNumberFormat="1" applyFont="1" applyFill="1" applyBorder="1" applyAlignment="1">
      <alignment horizontal="left" vertical="top"/>
    </xf>
    <xf numFmtId="0" fontId="13" fillId="3" borderId="1" xfId="0" applyFont="1" applyFill="1" applyBorder="1" applyAlignment="1">
      <alignment vertical="top" wrapText="1"/>
    </xf>
    <xf numFmtId="2" fontId="13" fillId="3" borderId="1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10" fillId="3" borderId="0" xfId="0" applyFont="1" applyFill="1" applyAlignment="1">
      <alignment horizontal="left" vertical="top" wrapText="1"/>
    </xf>
    <xf numFmtId="43" fontId="0" fillId="0" borderId="0" xfId="0" applyNumberFormat="1"/>
    <xf numFmtId="43" fontId="10" fillId="3" borderId="1" xfId="17" applyFont="1" applyFill="1" applyBorder="1" applyAlignment="1">
      <alignment horizontal="left" vertical="top"/>
    </xf>
    <xf numFmtId="43" fontId="13" fillId="3" borderId="1" xfId="17" applyFont="1" applyFill="1" applyBorder="1" applyAlignment="1">
      <alignment horizontal="left" vertical="top"/>
    </xf>
    <xf numFmtId="43" fontId="13" fillId="3" borderId="1" xfId="17" applyFont="1" applyFill="1" applyBorder="1" applyAlignment="1">
      <alignment horizontal="left" vertical="top" wrapText="1"/>
    </xf>
    <xf numFmtId="43" fontId="10" fillId="3" borderId="1" xfId="17" applyFont="1" applyFill="1" applyBorder="1" applyAlignment="1">
      <alignment horizontal="left" vertical="top" wrapText="1"/>
    </xf>
    <xf numFmtId="49" fontId="24" fillId="2" borderId="1" xfId="7" applyNumberFormat="1" applyFont="1" applyBorder="1" applyAlignment="1" applyProtection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49" fontId="24" fillId="2" borderId="1" xfId="11" applyNumberFormat="1" applyFont="1" applyBorder="1" applyAlignment="1" applyProtection="1">
      <alignment horizontal="left" vertical="top" wrapText="1"/>
    </xf>
    <xf numFmtId="49" fontId="24" fillId="2" borderId="1" xfId="12" applyNumberFormat="1" applyFont="1" applyBorder="1" applyAlignment="1" applyProtection="1">
      <alignment horizontal="left" vertical="top"/>
    </xf>
    <xf numFmtId="0" fontId="22" fillId="3" borderId="1" xfId="5" applyFont="1" applyFill="1" applyBorder="1" applyAlignment="1">
      <alignment horizontal="left" vertical="top" wrapText="1"/>
    </xf>
    <xf numFmtId="2" fontId="24" fillId="2" borderId="1" xfId="10" applyNumberFormat="1" applyFont="1" applyBorder="1" applyAlignment="1" applyProtection="1">
      <alignment horizontal="left" vertical="top" shrinkToFit="1"/>
    </xf>
    <xf numFmtId="2" fontId="22" fillId="0" borderId="1" xfId="0" applyNumberFormat="1" applyFont="1" applyBorder="1" applyAlignment="1">
      <alignment horizontal="left" vertical="top"/>
    </xf>
    <xf numFmtId="43" fontId="24" fillId="2" borderId="1" xfId="17" applyFont="1" applyFill="1" applyBorder="1" applyAlignment="1" applyProtection="1">
      <alignment horizontal="left" vertical="top" wrapText="1"/>
    </xf>
    <xf numFmtId="49" fontId="24" fillId="2" borderId="1" xfId="8" applyNumberFormat="1" applyFont="1" applyBorder="1" applyAlignment="1" applyProtection="1">
      <alignment horizontal="left" vertical="top" wrapText="1"/>
    </xf>
    <xf numFmtId="43" fontId="22" fillId="0" borderId="1" xfId="17" applyFont="1" applyBorder="1" applyAlignment="1">
      <alignment horizontal="left" vertical="top"/>
    </xf>
    <xf numFmtId="164" fontId="22" fillId="0" borderId="1" xfId="0" applyNumberFormat="1" applyFont="1" applyBorder="1" applyAlignment="1">
      <alignment horizontal="left" vertical="top"/>
    </xf>
    <xf numFmtId="0" fontId="22" fillId="0" borderId="1" xfId="0" applyFont="1" applyBorder="1" applyAlignment="1">
      <alignment vertical="top" wrapText="1"/>
    </xf>
    <xf numFmtId="2" fontId="22" fillId="0" borderId="1" xfId="0" applyNumberFormat="1" applyFont="1" applyBorder="1" applyAlignment="1">
      <alignment vertical="top" wrapText="1"/>
    </xf>
    <xf numFmtId="0" fontId="22" fillId="0" borderId="1" xfId="0" applyFont="1" applyBorder="1" applyAlignment="1">
      <alignment horizontal="center" vertical="top"/>
    </xf>
    <xf numFmtId="49" fontId="25" fillId="3" borderId="1" xfId="0" applyNumberFormat="1" applyFont="1" applyFill="1" applyBorder="1" applyAlignment="1">
      <alignment horizontal="left" vertical="top" wrapText="1"/>
    </xf>
    <xf numFmtId="0" fontId="23" fillId="0" borderId="1" xfId="0" applyFont="1" applyBorder="1"/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26" fillId="0" borderId="1" xfId="0" applyFont="1" applyBorder="1"/>
    <xf numFmtId="165" fontId="24" fillId="2" borderId="1" xfId="17" applyNumberFormat="1" applyFont="1" applyFill="1" applyBorder="1" applyAlignment="1" applyProtection="1">
      <alignment horizontal="left" vertical="top" wrapText="1"/>
    </xf>
    <xf numFmtId="165" fontId="22" fillId="0" borderId="1" xfId="17" applyNumberFormat="1" applyFont="1" applyBorder="1" applyAlignment="1">
      <alignment horizontal="left" vertical="top"/>
    </xf>
    <xf numFmtId="165" fontId="22" fillId="0" borderId="1" xfId="17" applyNumberFormat="1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4" fontId="7" fillId="3" borderId="1" xfId="9" applyNumberFormat="1" applyFont="1" applyFill="1" applyBorder="1" applyAlignment="1" applyProtection="1">
      <alignment horizontal="left" vertical="top"/>
    </xf>
    <xf numFmtId="49" fontId="7" fillId="3" borderId="1" xfId="11" applyNumberFormat="1" applyFont="1" applyFill="1" applyBorder="1" applyAlignment="1" applyProtection="1">
      <alignment horizontal="left" vertical="top" wrapText="1"/>
    </xf>
    <xf numFmtId="49" fontId="7" fillId="3" borderId="1" xfId="12" applyNumberFormat="1" applyFont="1" applyFill="1" applyBorder="1" applyAlignment="1" applyProtection="1">
      <alignment horizontal="left" vertical="top"/>
    </xf>
    <xf numFmtId="4" fontId="7" fillId="3" borderId="1" xfId="10" applyNumberFormat="1" applyFont="1" applyFill="1" applyBorder="1" applyAlignment="1" applyProtection="1">
      <alignment horizontal="left" vertical="top" shrinkToFit="1"/>
    </xf>
    <xf numFmtId="43" fontId="7" fillId="3" borderId="1" xfId="17" applyFont="1" applyFill="1" applyBorder="1" applyAlignment="1" applyProtection="1">
      <alignment horizontal="left" vertical="top" wrapText="1"/>
    </xf>
    <xf numFmtId="49" fontId="14" fillId="3" borderId="1" xfId="7" applyNumberFormat="1" applyFont="1" applyFill="1" applyBorder="1" applyAlignment="1" applyProtection="1">
      <alignment horizontal="left" vertical="top" wrapText="1"/>
    </xf>
    <xf numFmtId="49" fontId="14" fillId="3" borderId="1" xfId="8" applyNumberFormat="1" applyFont="1" applyFill="1" applyBorder="1" applyAlignment="1" applyProtection="1">
      <alignment horizontal="left" vertical="top" wrapText="1"/>
    </xf>
    <xf numFmtId="0" fontId="0" fillId="3" borderId="1" xfId="0" applyFont="1" applyFill="1" applyBorder="1"/>
    <xf numFmtId="49" fontId="1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/>
    <xf numFmtId="0" fontId="13" fillId="3" borderId="1" xfId="0" applyFont="1" applyFill="1" applyBorder="1" applyAlignment="1">
      <alignment horizontal="left" vertical="center" wrapText="1"/>
    </xf>
    <xf numFmtId="43" fontId="10" fillId="3" borderId="1" xfId="17" applyFont="1" applyFill="1" applyBorder="1" applyAlignment="1">
      <alignment vertical="center"/>
    </xf>
    <xf numFmtId="2" fontId="13" fillId="3" borderId="1" xfId="0" applyNumberFormat="1" applyFont="1" applyFill="1" applyBorder="1" applyAlignment="1">
      <alignment horizontal="left" vertical="top" wrapText="1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2" fontId="10" fillId="3" borderId="1" xfId="17" applyNumberFormat="1" applyFont="1" applyFill="1" applyBorder="1" applyAlignment="1">
      <alignment horizontal="right" vertical="top" wrapText="1"/>
    </xf>
    <xf numFmtId="2" fontId="10" fillId="3" borderId="1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10" fillId="0" borderId="7" xfId="0" applyFont="1" applyBorder="1" applyAlignment="1">
      <alignment wrapText="1"/>
    </xf>
    <xf numFmtId="0" fontId="10" fillId="3" borderId="7" xfId="0" applyFont="1" applyFill="1" applyBorder="1" applyAlignment="1">
      <alignment wrapText="1"/>
    </xf>
    <xf numFmtId="0" fontId="10" fillId="3" borderId="7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wrapText="1"/>
    </xf>
    <xf numFmtId="166" fontId="27" fillId="0" borderId="8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19" fillId="0" borderId="8" xfId="0" applyFont="1" applyBorder="1"/>
    <xf numFmtId="165" fontId="19" fillId="0" borderId="8" xfId="17" applyNumberFormat="1" applyFont="1" applyBorder="1"/>
    <xf numFmtId="0" fontId="2" fillId="0" borderId="8" xfId="0" applyFont="1" applyBorder="1" applyAlignment="1">
      <alignment wrapText="1"/>
    </xf>
    <xf numFmtId="0" fontId="21" fillId="0" borderId="1" xfId="0" applyFont="1" applyBorder="1" applyAlignment="1">
      <alignment horizontal="center" vertical="top"/>
    </xf>
    <xf numFmtId="166" fontId="26" fillId="0" borderId="1" xfId="0" applyNumberFormat="1" applyFont="1" applyBorder="1"/>
    <xf numFmtId="0" fontId="19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/>
    <xf numFmtId="0" fontId="0" fillId="0" borderId="11" xfId="0" applyBorder="1" applyAlignment="1"/>
    <xf numFmtId="0" fontId="2" fillId="0" borderId="10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/>
    </xf>
    <xf numFmtId="0" fontId="22" fillId="4" borderId="1" xfId="0" applyFont="1" applyFill="1" applyBorder="1" applyAlignment="1"/>
    <xf numFmtId="0" fontId="22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23" fillId="4" borderId="1" xfId="0" applyFont="1" applyFill="1" applyBorder="1" applyAlignment="1"/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49" fontId="7" fillId="3" borderId="1" xfId="7" applyNumberFormat="1" applyFont="1" applyFill="1" applyBorder="1" applyAlignment="1" applyProtection="1">
      <alignment vertical="top" wrapText="1"/>
    </xf>
  </cellXfs>
  <cellStyles count="18">
    <cellStyle name="st145" xfId="1"/>
    <cellStyle name="st145 2" xfId="3"/>
    <cellStyle name="st147" xfId="14"/>
    <cellStyle name="xl22" xfId="2"/>
    <cellStyle name="xl31" xfId="7"/>
    <cellStyle name="xl36" xfId="6"/>
    <cellStyle name="xl37" xfId="12"/>
    <cellStyle name="xl50" xfId="8"/>
    <cellStyle name="xl51" xfId="11"/>
    <cellStyle name="xl57" xfId="16"/>
    <cellStyle name="xl58" xfId="13"/>
    <cellStyle name="xl70" xfId="9"/>
    <cellStyle name="xl72" xfId="10"/>
    <cellStyle name="xl75" xfId="4"/>
    <cellStyle name="xl77" xfId="15"/>
    <cellStyle name="Обычный" xfId="0" builtinId="0"/>
    <cellStyle name="Обычный 2" xfId="5"/>
    <cellStyle name="Финансовый" xfId="1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428626</xdr:colOff>
      <xdr:row>19</xdr:row>
      <xdr:rowOff>0</xdr:rowOff>
    </xdr:from>
    <xdr:ext cx="222250" cy="264560"/>
    <xdr:sp macro="" textlink="">
      <xdr:nvSpPr>
        <xdr:cNvPr id="2" name="TextBox 1"/>
        <xdr:cNvSpPr txBox="1"/>
      </xdr:nvSpPr>
      <xdr:spPr>
        <a:xfrm>
          <a:off x="12639676" y="33924875"/>
          <a:ext cx="222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*</a:t>
          </a:r>
        </a:p>
      </xdr:txBody>
    </xdr:sp>
    <xdr:clientData/>
  </xdr:oneCellAnchor>
  <xdr:oneCellAnchor>
    <xdr:from>
      <xdr:col>9</xdr:col>
      <xdr:colOff>380999</xdr:colOff>
      <xdr:row>19</xdr:row>
      <xdr:rowOff>0</xdr:rowOff>
    </xdr:from>
    <xdr:ext cx="269875" cy="269875"/>
    <xdr:sp macro="" textlink="">
      <xdr:nvSpPr>
        <xdr:cNvPr id="3" name="TextBox 2"/>
        <xdr:cNvSpPr txBox="1"/>
      </xdr:nvSpPr>
      <xdr:spPr>
        <a:xfrm>
          <a:off x="13430249" y="33924875"/>
          <a:ext cx="269875" cy="26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*</a:t>
          </a:r>
        </a:p>
      </xdr:txBody>
    </xdr:sp>
    <xdr:clientData/>
  </xdr:oneCellAnchor>
  <xdr:oneCellAnchor>
    <xdr:from>
      <xdr:col>8</xdr:col>
      <xdr:colOff>365125</xdr:colOff>
      <xdr:row>19</xdr:row>
      <xdr:rowOff>0</xdr:rowOff>
    </xdr:from>
    <xdr:ext cx="285751" cy="264560"/>
    <xdr:sp macro="" textlink="">
      <xdr:nvSpPr>
        <xdr:cNvPr id="4" name="TextBox 3"/>
        <xdr:cNvSpPr txBox="1"/>
      </xdr:nvSpPr>
      <xdr:spPr>
        <a:xfrm>
          <a:off x="12576175" y="31048325"/>
          <a:ext cx="2857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*</a:t>
          </a:r>
        </a:p>
      </xdr:txBody>
    </xdr:sp>
    <xdr:clientData/>
  </xdr:oneCellAnchor>
  <xdr:oneCellAnchor>
    <xdr:from>
      <xdr:col>9</xdr:col>
      <xdr:colOff>349251</xdr:colOff>
      <xdr:row>19</xdr:row>
      <xdr:rowOff>0</xdr:rowOff>
    </xdr:from>
    <xdr:ext cx="301624" cy="264560"/>
    <xdr:sp macro="" textlink="">
      <xdr:nvSpPr>
        <xdr:cNvPr id="5" name="TextBox 4"/>
        <xdr:cNvSpPr txBox="1"/>
      </xdr:nvSpPr>
      <xdr:spPr>
        <a:xfrm>
          <a:off x="13398501" y="31064200"/>
          <a:ext cx="3016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*</a:t>
          </a:r>
        </a:p>
      </xdr:txBody>
    </xdr:sp>
    <xdr:clientData/>
  </xdr:oneCellAnchor>
  <xdr:oneCellAnchor>
    <xdr:from>
      <xdr:col>8</xdr:col>
      <xdr:colOff>428626</xdr:colOff>
      <xdr:row>0</xdr:row>
      <xdr:rowOff>1063625</xdr:rowOff>
    </xdr:from>
    <xdr:ext cx="222250" cy="264560"/>
    <xdr:sp macro="" textlink="">
      <xdr:nvSpPr>
        <xdr:cNvPr id="6" name="TextBox 5"/>
        <xdr:cNvSpPr txBox="1"/>
      </xdr:nvSpPr>
      <xdr:spPr>
        <a:xfrm>
          <a:off x="8477251" y="2676525"/>
          <a:ext cx="222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380999</xdr:colOff>
      <xdr:row>0</xdr:row>
      <xdr:rowOff>1063625</xdr:rowOff>
    </xdr:from>
    <xdr:ext cx="269875" cy="269875"/>
    <xdr:sp macro="" textlink="">
      <xdr:nvSpPr>
        <xdr:cNvPr id="7" name="TextBox 6"/>
        <xdr:cNvSpPr txBox="1"/>
      </xdr:nvSpPr>
      <xdr:spPr>
        <a:xfrm>
          <a:off x="8867774" y="2676525"/>
          <a:ext cx="269875" cy="26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349251</xdr:colOff>
      <xdr:row>0</xdr:row>
      <xdr:rowOff>746125</xdr:rowOff>
    </xdr:from>
    <xdr:ext cx="301624" cy="264560"/>
    <xdr:sp macro="" textlink="">
      <xdr:nvSpPr>
        <xdr:cNvPr id="9" name="TextBox 8"/>
        <xdr:cNvSpPr txBox="1"/>
      </xdr:nvSpPr>
      <xdr:spPr>
        <a:xfrm>
          <a:off x="8836026" y="2676525"/>
          <a:ext cx="3016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0"/>
  <sheetViews>
    <sheetView tabSelected="1" view="pageBreakPreview" zoomScale="90" zoomScaleNormal="90" zoomScaleSheetLayoutView="90" workbookViewId="0">
      <pane ySplit="4" topLeftCell="A5" activePane="bottomLeft" state="frozen"/>
      <selection pane="bottomLeft" activeCell="B23" sqref="B23"/>
    </sheetView>
  </sheetViews>
  <sheetFormatPr defaultRowHeight="15"/>
  <cols>
    <col min="1" max="1" width="5.140625" style="3" customWidth="1"/>
    <col min="2" max="2" width="27.5703125" customWidth="1"/>
    <col min="3" max="3" width="9.28515625" customWidth="1"/>
    <col min="4" max="4" width="19.140625" customWidth="1"/>
    <col min="5" max="6" width="17.42578125" customWidth="1"/>
    <col min="7" max="7" width="17.28515625" customWidth="1"/>
    <col min="8" max="8" width="10" customWidth="1"/>
    <col min="9" max="9" width="11.7109375" customWidth="1"/>
    <col min="10" max="10" width="9.140625" customWidth="1"/>
    <col min="11" max="11" width="7.85546875" customWidth="1"/>
    <col min="12" max="12" width="8.7109375" customWidth="1"/>
    <col min="13" max="13" width="11.28515625" customWidth="1"/>
    <col min="14" max="14" width="12.85546875" customWidth="1"/>
    <col min="15" max="15" width="11" customWidth="1"/>
    <col min="16" max="16" width="22.42578125" customWidth="1"/>
    <col min="17" max="17" width="16" customWidth="1"/>
    <col min="18" max="18" width="16.7109375" customWidth="1"/>
    <col min="19" max="19" width="16" customWidth="1"/>
    <col min="20" max="20" width="10.7109375" customWidth="1"/>
    <col min="21" max="21" width="9.140625" hidden="1" customWidth="1"/>
    <col min="22" max="22" width="11.140625" hidden="1" customWidth="1"/>
    <col min="23" max="23" width="20.7109375" style="15" hidden="1" customWidth="1"/>
    <col min="24" max="24" width="28.5703125" style="92" hidden="1" customWidth="1"/>
  </cols>
  <sheetData>
    <row r="1" spans="1:24">
      <c r="A1" s="109" t="s">
        <v>142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  <c r="V1" s="111"/>
      <c r="W1" s="111"/>
      <c r="X1" s="112"/>
    </row>
    <row r="2" spans="1:24">
      <c r="A2" s="113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/>
      <c r="V2" s="111"/>
      <c r="W2" s="111"/>
      <c r="X2" s="112"/>
    </row>
    <row r="3" spans="1:24" s="1" customFormat="1" ht="78.75" customHeight="1">
      <c r="A3" s="123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20</v>
      </c>
      <c r="G3" s="117" t="s">
        <v>5</v>
      </c>
      <c r="H3" s="117" t="s">
        <v>6</v>
      </c>
      <c r="I3" s="117"/>
      <c r="J3" s="117" t="s">
        <v>9</v>
      </c>
      <c r="K3" s="117" t="s">
        <v>10</v>
      </c>
      <c r="L3" s="117" t="s">
        <v>11</v>
      </c>
      <c r="M3" s="117" t="s">
        <v>12</v>
      </c>
      <c r="N3" s="117" t="s">
        <v>21</v>
      </c>
      <c r="O3" s="117" t="s">
        <v>13</v>
      </c>
      <c r="P3" s="117" t="s">
        <v>14</v>
      </c>
      <c r="Q3" s="117"/>
      <c r="R3" s="117"/>
      <c r="S3" s="117"/>
      <c r="T3" s="119"/>
      <c r="U3" s="10"/>
      <c r="W3" s="127" t="s">
        <v>101</v>
      </c>
      <c r="X3" s="128" t="s">
        <v>129</v>
      </c>
    </row>
    <row r="4" spans="1:24" s="1" customFormat="1" ht="87" customHeight="1">
      <c r="A4" s="123"/>
      <c r="B4" s="124"/>
      <c r="C4" s="125"/>
      <c r="D4" s="117"/>
      <c r="E4" s="117"/>
      <c r="F4" s="118"/>
      <c r="G4" s="117"/>
      <c r="H4" s="69" t="s">
        <v>7</v>
      </c>
      <c r="I4" s="69" t="s">
        <v>8</v>
      </c>
      <c r="J4" s="117"/>
      <c r="K4" s="117"/>
      <c r="L4" s="118"/>
      <c r="M4" s="118"/>
      <c r="N4" s="118"/>
      <c r="O4" s="117"/>
      <c r="P4" s="5" t="s">
        <v>19</v>
      </c>
      <c r="Q4" s="5" t="s">
        <v>18</v>
      </c>
      <c r="R4" s="5" t="s">
        <v>17</v>
      </c>
      <c r="S4" s="5" t="s">
        <v>16</v>
      </c>
      <c r="T4" s="6" t="s">
        <v>15</v>
      </c>
      <c r="U4" s="10"/>
      <c r="W4" s="127"/>
      <c r="X4" s="129"/>
    </row>
    <row r="5" spans="1:24">
      <c r="A5" s="70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9"/>
    </row>
    <row r="6" spans="1:24" ht="15.75">
      <c r="A6" s="116" t="s">
        <v>40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9"/>
      <c r="W6" s="89"/>
    </row>
    <row r="7" spans="1:24" s="12" customFormat="1" ht="165" customHeight="1">
      <c r="A7" s="8">
        <v>1</v>
      </c>
      <c r="B7" s="130" t="s">
        <v>143</v>
      </c>
      <c r="C7" s="23" t="s">
        <v>26</v>
      </c>
      <c r="D7" s="23" t="s">
        <v>29</v>
      </c>
      <c r="E7" s="25" t="s">
        <v>30</v>
      </c>
      <c r="F7" s="23" t="s">
        <v>27</v>
      </c>
      <c r="G7" s="25" t="s">
        <v>30</v>
      </c>
      <c r="H7" s="26" t="s">
        <v>28</v>
      </c>
      <c r="I7" s="26" t="s">
        <v>31</v>
      </c>
      <c r="J7" s="27"/>
      <c r="K7" s="22">
        <v>59</v>
      </c>
      <c r="L7" s="13" t="s">
        <v>23</v>
      </c>
      <c r="M7" s="28" t="s">
        <v>32</v>
      </c>
      <c r="N7" s="29">
        <v>12112.351000000001</v>
      </c>
      <c r="O7" s="30"/>
      <c r="P7" s="41">
        <f>Q7+R7+S7+T7</f>
        <v>7154.8229999999994</v>
      </c>
      <c r="Q7" s="14">
        <v>3125.49</v>
      </c>
      <c r="R7" s="14">
        <v>2576.6329999999998</v>
      </c>
      <c r="S7" s="14">
        <v>1452.7</v>
      </c>
      <c r="T7" s="14">
        <v>0</v>
      </c>
      <c r="U7" s="20"/>
      <c r="W7" s="90"/>
      <c r="X7" s="95" t="s">
        <v>130</v>
      </c>
    </row>
    <row r="8" spans="1:24" s="12" customFormat="1" ht="167.25" customHeight="1">
      <c r="A8" s="8">
        <v>2</v>
      </c>
      <c r="B8" s="130" t="s">
        <v>144</v>
      </c>
      <c r="C8" s="23" t="s">
        <v>26</v>
      </c>
      <c r="D8" s="23" t="s">
        <v>33</v>
      </c>
      <c r="E8" s="23" t="s">
        <v>24</v>
      </c>
      <c r="F8" s="30"/>
      <c r="G8" s="23" t="s">
        <v>24</v>
      </c>
      <c r="H8" s="26" t="s">
        <v>28</v>
      </c>
      <c r="I8" s="26" t="s">
        <v>34</v>
      </c>
      <c r="J8" s="27"/>
      <c r="K8" s="22">
        <v>6</v>
      </c>
      <c r="L8" s="13" t="s">
        <v>23</v>
      </c>
      <c r="M8" s="24" t="s">
        <v>35</v>
      </c>
      <c r="N8" s="71">
        <v>91015.81</v>
      </c>
      <c r="O8" s="30"/>
      <c r="P8" s="41">
        <v>4453.22</v>
      </c>
      <c r="Q8" s="14">
        <v>4375.75</v>
      </c>
      <c r="R8" s="14">
        <v>77.47</v>
      </c>
      <c r="S8" s="14">
        <v>0</v>
      </c>
      <c r="T8" s="30">
        <v>0</v>
      </c>
      <c r="U8" s="20"/>
      <c r="W8" s="90"/>
      <c r="X8" s="95" t="s">
        <v>130</v>
      </c>
    </row>
    <row r="9" spans="1:24" s="12" customFormat="1" ht="153.75" customHeight="1">
      <c r="A9" s="8">
        <v>3</v>
      </c>
      <c r="B9" s="130" t="s">
        <v>145</v>
      </c>
      <c r="C9" s="22" t="s">
        <v>22</v>
      </c>
      <c r="D9" s="23" t="s">
        <v>36</v>
      </c>
      <c r="E9" s="23" t="s">
        <v>37</v>
      </c>
      <c r="F9" s="22"/>
      <c r="G9" s="23" t="s">
        <v>37</v>
      </c>
      <c r="H9" s="72" t="s">
        <v>25</v>
      </c>
      <c r="I9" s="72" t="s">
        <v>34</v>
      </c>
      <c r="J9" s="73"/>
      <c r="K9" s="72" t="s">
        <v>38</v>
      </c>
      <c r="L9" s="13" t="s">
        <v>23</v>
      </c>
      <c r="M9" s="30" t="s">
        <v>39</v>
      </c>
      <c r="N9" s="74">
        <v>192900.899</v>
      </c>
      <c r="O9" s="30"/>
      <c r="P9" s="75">
        <v>18953.8</v>
      </c>
      <c r="Q9" s="14">
        <v>0</v>
      </c>
      <c r="R9" s="74">
        <v>18953.8</v>
      </c>
      <c r="S9" s="14">
        <v>0</v>
      </c>
      <c r="T9" s="14">
        <v>0</v>
      </c>
      <c r="U9" s="20"/>
      <c r="W9" s="90"/>
      <c r="X9" s="95" t="s">
        <v>130</v>
      </c>
    </row>
    <row r="10" spans="1:24" ht="18.75" customHeight="1">
      <c r="A10" s="46"/>
      <c r="B10" s="45" t="s">
        <v>85</v>
      </c>
      <c r="C10" s="46"/>
      <c r="D10" s="47"/>
      <c r="E10" s="47"/>
      <c r="F10" s="46"/>
      <c r="G10" s="47"/>
      <c r="H10" s="48"/>
      <c r="I10" s="48"/>
      <c r="J10" s="49"/>
      <c r="K10" s="48"/>
      <c r="L10" s="50"/>
      <c r="M10" s="46"/>
      <c r="N10" s="51"/>
      <c r="O10" s="52"/>
      <c r="P10" s="53">
        <f>SUM(P7:P9)</f>
        <v>30561.843000000001</v>
      </c>
      <c r="Q10" s="53">
        <f>SUM(Q7:Q9)</f>
        <v>7501.24</v>
      </c>
      <c r="R10" s="66">
        <f>SUM(R7:R9)</f>
        <v>21607.902999999998</v>
      </c>
      <c r="S10" s="66">
        <f>SUM(S7:S9)</f>
        <v>1452.7</v>
      </c>
      <c r="T10" s="66">
        <f>SUM(T7:T9)</f>
        <v>0</v>
      </c>
      <c r="U10" s="11"/>
      <c r="W10" s="89"/>
    </row>
    <row r="11" spans="1:24" ht="15.75">
      <c r="A11" s="114" t="s">
        <v>86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9"/>
      <c r="W11" s="89"/>
      <c r="X11" s="94"/>
    </row>
    <row r="12" spans="1:24" s="12" customFormat="1" ht="101.25">
      <c r="A12" s="8">
        <v>4</v>
      </c>
      <c r="B12" s="76" t="s">
        <v>146</v>
      </c>
      <c r="C12" s="4" t="s">
        <v>42</v>
      </c>
      <c r="D12" s="4" t="s">
        <v>43</v>
      </c>
      <c r="E12" s="77" t="s">
        <v>44</v>
      </c>
      <c r="F12" s="4" t="s">
        <v>45</v>
      </c>
      <c r="G12" s="77" t="s">
        <v>46</v>
      </c>
      <c r="H12" s="31">
        <v>2012</v>
      </c>
      <c r="I12" s="31">
        <v>2014</v>
      </c>
      <c r="J12" s="31">
        <v>2014</v>
      </c>
      <c r="K12" s="8">
        <v>10</v>
      </c>
      <c r="L12" s="8" t="s">
        <v>41</v>
      </c>
      <c r="M12" s="4" t="s">
        <v>47</v>
      </c>
      <c r="N12" s="7">
        <v>126108.91</v>
      </c>
      <c r="O12" s="7">
        <v>107516.023</v>
      </c>
      <c r="P12" s="42">
        <v>18592.886999999999</v>
      </c>
      <c r="Q12" s="7">
        <v>18592.886999999999</v>
      </c>
      <c r="R12" s="7"/>
      <c r="S12" s="7"/>
      <c r="T12" s="7"/>
      <c r="U12" s="20"/>
      <c r="W12" s="90"/>
      <c r="X12" s="93" t="s">
        <v>130</v>
      </c>
    </row>
    <row r="13" spans="1:24" s="18" customFormat="1" ht="21" customHeight="1">
      <c r="A13" s="46"/>
      <c r="B13" s="45" t="s">
        <v>85</v>
      </c>
      <c r="C13" s="46"/>
      <c r="D13" s="47"/>
      <c r="E13" s="54"/>
      <c r="F13" s="46"/>
      <c r="G13" s="54"/>
      <c r="H13" s="46"/>
      <c r="I13" s="46"/>
      <c r="J13" s="46"/>
      <c r="K13" s="46"/>
      <c r="L13" s="46"/>
      <c r="M13" s="46"/>
      <c r="N13" s="52"/>
      <c r="O13" s="52"/>
      <c r="P13" s="55">
        <f>SUM(P12:P12)</f>
        <v>18592.886999999999</v>
      </c>
      <c r="Q13" s="67">
        <f>SUM(Q12:Q12)</f>
        <v>18592.886999999999</v>
      </c>
      <c r="R13" s="67">
        <f>SUM(R12:R12)</f>
        <v>0</v>
      </c>
      <c r="S13" s="67">
        <f>SUM(S12:S12)</f>
        <v>0</v>
      </c>
      <c r="T13" s="67">
        <f>SUM(T12:T12)</f>
        <v>0</v>
      </c>
      <c r="U13" s="17"/>
      <c r="W13" s="89"/>
      <c r="X13" s="92"/>
    </row>
    <row r="14" spans="1:24" ht="15.75">
      <c r="A14" s="114" t="s">
        <v>52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9"/>
      <c r="W14" s="89"/>
      <c r="X14" s="94"/>
    </row>
    <row r="15" spans="1:24" s="12" customFormat="1" ht="90">
      <c r="A15" s="8">
        <v>5</v>
      </c>
      <c r="B15" s="4" t="s">
        <v>48</v>
      </c>
      <c r="C15" s="4" t="s">
        <v>49</v>
      </c>
      <c r="D15" s="4" t="s">
        <v>50</v>
      </c>
      <c r="E15" s="4" t="s">
        <v>53</v>
      </c>
      <c r="F15" s="8"/>
      <c r="G15" s="8"/>
      <c r="H15" s="8">
        <v>2013</v>
      </c>
      <c r="I15" s="8">
        <v>2013</v>
      </c>
      <c r="J15" s="8">
        <v>2024</v>
      </c>
      <c r="K15" s="8">
        <v>38.299999999999997</v>
      </c>
      <c r="L15" s="4" t="s">
        <v>51</v>
      </c>
      <c r="M15" s="8">
        <v>0.3</v>
      </c>
      <c r="N15" s="21">
        <v>3000</v>
      </c>
      <c r="O15" s="8">
        <v>1850.93</v>
      </c>
      <c r="P15" s="42">
        <v>1149.07</v>
      </c>
      <c r="Q15" s="8"/>
      <c r="R15" s="8"/>
      <c r="S15" s="8">
        <v>1149.07</v>
      </c>
      <c r="T15" s="8"/>
      <c r="U15" s="20"/>
      <c r="W15" s="90" t="s">
        <v>99</v>
      </c>
      <c r="X15" s="93" t="s">
        <v>130</v>
      </c>
    </row>
    <row r="16" spans="1:24" s="18" customFormat="1" ht="15.75">
      <c r="A16" s="46"/>
      <c r="B16" s="47" t="s">
        <v>85</v>
      </c>
      <c r="C16" s="47"/>
      <c r="D16" s="47"/>
      <c r="E16" s="47"/>
      <c r="F16" s="46"/>
      <c r="G16" s="46"/>
      <c r="H16" s="46"/>
      <c r="I16" s="46"/>
      <c r="J16" s="46"/>
      <c r="K16" s="56"/>
      <c r="L16" s="47"/>
      <c r="M16" s="46"/>
      <c r="N16" s="46"/>
      <c r="O16" s="56"/>
      <c r="P16" s="67">
        <f>P15</f>
        <v>1149.07</v>
      </c>
      <c r="Q16" s="67">
        <f>Q15</f>
        <v>0</v>
      </c>
      <c r="R16" s="67">
        <f>R15</f>
        <v>0</v>
      </c>
      <c r="S16" s="67">
        <f>S15</f>
        <v>1149.07</v>
      </c>
      <c r="T16" s="67">
        <f>T15</f>
        <v>0</v>
      </c>
      <c r="U16" s="17"/>
      <c r="W16" s="89"/>
      <c r="X16" s="92"/>
    </row>
    <row r="17" spans="1:24" ht="15.75">
      <c r="A17" s="114" t="s">
        <v>54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9"/>
      <c r="W17" s="89"/>
      <c r="X17" s="94"/>
    </row>
    <row r="18" spans="1:24" s="12" customFormat="1" ht="67.5">
      <c r="A18" s="4">
        <v>6</v>
      </c>
      <c r="B18" s="32" t="s">
        <v>58</v>
      </c>
      <c r="C18" s="32" t="s">
        <v>139</v>
      </c>
      <c r="D18" s="32" t="s">
        <v>55</v>
      </c>
      <c r="E18" s="32" t="s">
        <v>127</v>
      </c>
      <c r="F18" s="32" t="s">
        <v>56</v>
      </c>
      <c r="G18" s="32" t="s">
        <v>57</v>
      </c>
      <c r="H18" s="32">
        <v>2013</v>
      </c>
      <c r="I18" s="32">
        <v>2019</v>
      </c>
      <c r="J18" s="32">
        <v>2019</v>
      </c>
      <c r="K18" s="32">
        <v>22</v>
      </c>
      <c r="L18" s="32" t="s">
        <v>41</v>
      </c>
      <c r="M18" s="32">
        <v>23854</v>
      </c>
      <c r="N18" s="33">
        <v>53999.1</v>
      </c>
      <c r="O18" s="33">
        <v>41243</v>
      </c>
      <c r="P18" s="43">
        <v>12756.1</v>
      </c>
      <c r="Q18" s="78"/>
      <c r="R18" s="33">
        <v>0</v>
      </c>
      <c r="S18" s="33">
        <v>12756.1</v>
      </c>
      <c r="T18" s="33">
        <v>0</v>
      </c>
      <c r="U18" s="20"/>
      <c r="W18" s="90"/>
      <c r="X18" s="93" t="s">
        <v>130</v>
      </c>
    </row>
    <row r="19" spans="1:24" s="18" customFormat="1" ht="15.75">
      <c r="A19" s="47"/>
      <c r="B19" s="57" t="s">
        <v>85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  <c r="O19" s="58"/>
      <c r="P19" s="68">
        <f>P18</f>
        <v>12756.1</v>
      </c>
      <c r="Q19" s="68">
        <f>Q18</f>
        <v>0</v>
      </c>
      <c r="R19" s="68">
        <f>R18</f>
        <v>0</v>
      </c>
      <c r="S19" s="68">
        <f>S18</f>
        <v>12756.1</v>
      </c>
      <c r="T19" s="68">
        <f>T18</f>
        <v>0</v>
      </c>
      <c r="U19" s="17"/>
      <c r="W19" s="89"/>
      <c r="X19" s="92"/>
    </row>
    <row r="20" spans="1:24" ht="15.75">
      <c r="A20" s="114" t="s">
        <v>78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W20" s="89"/>
      <c r="X20" s="94"/>
    </row>
    <row r="21" spans="1:24" s="12" customFormat="1" ht="146.25">
      <c r="A21" s="34">
        <v>7</v>
      </c>
      <c r="B21" s="32" t="s">
        <v>147</v>
      </c>
      <c r="C21" s="23" t="s">
        <v>62</v>
      </c>
      <c r="D21" s="4" t="s">
        <v>118</v>
      </c>
      <c r="E21" s="4" t="s">
        <v>79</v>
      </c>
      <c r="F21" s="4" t="s">
        <v>92</v>
      </c>
      <c r="G21" s="4"/>
      <c r="H21" s="4">
        <v>1991</v>
      </c>
      <c r="I21" s="32">
        <v>2015</v>
      </c>
      <c r="J21" s="32" t="s">
        <v>93</v>
      </c>
      <c r="K21" s="32">
        <v>75</v>
      </c>
      <c r="L21" s="34" t="s">
        <v>41</v>
      </c>
      <c r="M21" s="35" t="s">
        <v>82</v>
      </c>
      <c r="N21" s="36" t="s">
        <v>94</v>
      </c>
      <c r="O21" s="32"/>
      <c r="P21" s="43">
        <v>6895.3310000000001</v>
      </c>
      <c r="Q21" s="33">
        <v>0</v>
      </c>
      <c r="R21" s="33">
        <f>P21</f>
        <v>6895.3310000000001</v>
      </c>
      <c r="S21" s="33">
        <v>0</v>
      </c>
      <c r="T21" s="33">
        <v>0</v>
      </c>
      <c r="W21" s="90" t="s">
        <v>100</v>
      </c>
      <c r="X21" s="95" t="s">
        <v>130</v>
      </c>
    </row>
    <row r="22" spans="1:24" s="12" customFormat="1" ht="112.5">
      <c r="A22" s="34">
        <f>A21+1</f>
        <v>8</v>
      </c>
      <c r="B22" s="32" t="s">
        <v>147</v>
      </c>
      <c r="C22" s="4" t="s">
        <v>62</v>
      </c>
      <c r="D22" s="32" t="s">
        <v>119</v>
      </c>
      <c r="E22" s="4" t="s">
        <v>79</v>
      </c>
      <c r="F22" s="32" t="s">
        <v>95</v>
      </c>
      <c r="G22" s="32"/>
      <c r="H22" s="35">
        <v>1991</v>
      </c>
      <c r="I22" s="35">
        <v>2015</v>
      </c>
      <c r="J22" s="35" t="s">
        <v>93</v>
      </c>
      <c r="K22" s="32">
        <v>75</v>
      </c>
      <c r="L22" s="34" t="s">
        <v>41</v>
      </c>
      <c r="M22" s="35" t="s">
        <v>83</v>
      </c>
      <c r="N22" s="37" t="s">
        <v>94</v>
      </c>
      <c r="O22" s="38"/>
      <c r="P22" s="43">
        <v>3005.6889999999999</v>
      </c>
      <c r="Q22" s="33">
        <v>0</v>
      </c>
      <c r="R22" s="33">
        <f>P22</f>
        <v>3005.6889999999999</v>
      </c>
      <c r="S22" s="33">
        <v>0</v>
      </c>
      <c r="T22" s="33">
        <v>0</v>
      </c>
      <c r="W22" s="90" t="s">
        <v>100</v>
      </c>
      <c r="X22" s="95" t="s">
        <v>130</v>
      </c>
    </row>
    <row r="23" spans="1:24" s="12" customFormat="1" ht="101.25">
      <c r="A23" s="34">
        <f>A22+1</f>
        <v>9</v>
      </c>
      <c r="B23" s="79" t="s">
        <v>141</v>
      </c>
      <c r="C23" s="80"/>
      <c r="D23" s="32" t="s">
        <v>120</v>
      </c>
      <c r="E23" s="4" t="s">
        <v>79</v>
      </c>
      <c r="F23" s="32" t="s">
        <v>80</v>
      </c>
      <c r="G23" s="32"/>
      <c r="H23" s="4" t="s">
        <v>80</v>
      </c>
      <c r="I23" s="32" t="s">
        <v>80</v>
      </c>
      <c r="J23" s="32" t="s">
        <v>80</v>
      </c>
      <c r="K23" s="32">
        <v>78</v>
      </c>
      <c r="L23" s="34" t="s">
        <v>81</v>
      </c>
      <c r="M23" s="35" t="s">
        <v>84</v>
      </c>
      <c r="N23" s="36" t="s">
        <v>80</v>
      </c>
      <c r="O23" s="32" t="s">
        <v>80</v>
      </c>
      <c r="P23" s="42" t="s">
        <v>80</v>
      </c>
      <c r="Q23" s="32" t="s">
        <v>80</v>
      </c>
      <c r="R23" s="32" t="s">
        <v>80</v>
      </c>
      <c r="S23" s="32" t="s">
        <v>80</v>
      </c>
      <c r="T23" s="32" t="s">
        <v>80</v>
      </c>
      <c r="W23" s="90" t="s">
        <v>100</v>
      </c>
      <c r="X23" s="95" t="s">
        <v>130</v>
      </c>
    </row>
    <row r="24" spans="1:24" s="12" customFormat="1" ht="133.5" customHeight="1">
      <c r="A24" s="34">
        <v>10</v>
      </c>
      <c r="B24" s="23" t="s">
        <v>113</v>
      </c>
      <c r="C24" s="23" t="s">
        <v>108</v>
      </c>
      <c r="D24" s="23" t="s">
        <v>109</v>
      </c>
      <c r="E24" s="23" t="s">
        <v>121</v>
      </c>
      <c r="F24" s="23" t="s">
        <v>96</v>
      </c>
      <c r="G24" s="23" t="s">
        <v>114</v>
      </c>
      <c r="H24" s="23">
        <v>2005</v>
      </c>
      <c r="I24" s="23">
        <v>2011</v>
      </c>
      <c r="J24" s="23"/>
      <c r="K24" s="23">
        <v>97</v>
      </c>
      <c r="L24" s="23" t="s">
        <v>110</v>
      </c>
      <c r="M24" s="23" t="s">
        <v>111</v>
      </c>
      <c r="N24" s="23" t="s">
        <v>112</v>
      </c>
      <c r="O24" s="23">
        <v>280475.44</v>
      </c>
      <c r="P24" s="44">
        <v>274730.17</v>
      </c>
      <c r="Q24" s="44">
        <v>203298.3</v>
      </c>
      <c r="R24" s="44">
        <v>71431.87</v>
      </c>
      <c r="S24" s="23"/>
      <c r="T24" s="23"/>
      <c r="W24" s="90"/>
      <c r="X24" s="121" t="s">
        <v>131</v>
      </c>
    </row>
    <row r="25" spans="1:24" s="12" customFormat="1" ht="101.25">
      <c r="A25" s="34"/>
      <c r="B25" s="23"/>
      <c r="C25" s="23"/>
      <c r="D25" s="23"/>
      <c r="E25" s="4" t="s">
        <v>79</v>
      </c>
      <c r="F25" s="23"/>
      <c r="G25" s="81" t="s">
        <v>114</v>
      </c>
      <c r="H25" s="23"/>
      <c r="I25" s="23"/>
      <c r="J25" s="23"/>
      <c r="K25" s="23"/>
      <c r="L25" s="23"/>
      <c r="M25" s="23"/>
      <c r="N25" s="23"/>
      <c r="O25" s="23"/>
      <c r="P25" s="82">
        <v>44283.48</v>
      </c>
      <c r="Q25" s="44"/>
      <c r="R25" s="44"/>
      <c r="S25" s="23"/>
      <c r="T25" s="23"/>
      <c r="W25" s="90"/>
      <c r="X25" s="122"/>
    </row>
    <row r="26" spans="1:24" s="12" customFormat="1" ht="56.25">
      <c r="A26" s="34">
        <v>11</v>
      </c>
      <c r="B26" s="32" t="s">
        <v>141</v>
      </c>
      <c r="C26" s="80"/>
      <c r="D26" s="4" t="s">
        <v>122</v>
      </c>
      <c r="E26" s="4" t="s">
        <v>79</v>
      </c>
      <c r="F26" s="4" t="s">
        <v>80</v>
      </c>
      <c r="G26" s="4"/>
      <c r="H26" s="4" t="s">
        <v>80</v>
      </c>
      <c r="I26" s="32" t="s">
        <v>80</v>
      </c>
      <c r="J26" s="32" t="s">
        <v>80</v>
      </c>
      <c r="K26" s="32">
        <v>75</v>
      </c>
      <c r="L26" s="34" t="s">
        <v>81</v>
      </c>
      <c r="M26" s="35" t="s">
        <v>123</v>
      </c>
      <c r="N26" s="35" t="s">
        <v>80</v>
      </c>
      <c r="O26" s="32" t="s">
        <v>80</v>
      </c>
      <c r="P26" s="32" t="s">
        <v>80</v>
      </c>
      <c r="Q26" s="32" t="s">
        <v>80</v>
      </c>
      <c r="R26" s="32" t="s">
        <v>80</v>
      </c>
      <c r="S26" s="32" t="s">
        <v>80</v>
      </c>
      <c r="T26" s="32" t="s">
        <v>80</v>
      </c>
      <c r="W26" s="90"/>
      <c r="X26" s="95" t="s">
        <v>132</v>
      </c>
    </row>
    <row r="27" spans="1:24" s="12" customFormat="1" ht="56.25">
      <c r="A27" s="34">
        <v>12</v>
      </c>
      <c r="B27" s="32" t="s">
        <v>141</v>
      </c>
      <c r="C27" s="80"/>
      <c r="D27" s="32" t="s">
        <v>124</v>
      </c>
      <c r="E27" s="4" t="s">
        <v>79</v>
      </c>
      <c r="F27" s="32" t="s">
        <v>80</v>
      </c>
      <c r="G27" s="32"/>
      <c r="H27" s="4" t="s">
        <v>80</v>
      </c>
      <c r="I27" s="32" t="s">
        <v>80</v>
      </c>
      <c r="J27" s="32" t="s">
        <v>80</v>
      </c>
      <c r="K27" s="32">
        <v>75</v>
      </c>
      <c r="L27" s="34" t="s">
        <v>81</v>
      </c>
      <c r="M27" s="35" t="s">
        <v>125</v>
      </c>
      <c r="N27" s="35" t="s">
        <v>80</v>
      </c>
      <c r="O27" s="32" t="s">
        <v>80</v>
      </c>
      <c r="P27" s="32" t="s">
        <v>80</v>
      </c>
      <c r="Q27" s="32" t="s">
        <v>80</v>
      </c>
      <c r="R27" s="32" t="s">
        <v>80</v>
      </c>
      <c r="S27" s="32" t="s">
        <v>80</v>
      </c>
      <c r="T27" s="32" t="s">
        <v>80</v>
      </c>
      <c r="W27" s="90"/>
      <c r="X27" s="95" t="s">
        <v>132</v>
      </c>
    </row>
    <row r="28" spans="1:24" s="18" customFormat="1" ht="15.75">
      <c r="A28" s="59"/>
      <c r="B28" s="60" t="s">
        <v>85</v>
      </c>
      <c r="C28" s="61"/>
      <c r="D28" s="57"/>
      <c r="E28" s="47"/>
      <c r="F28" s="57"/>
      <c r="G28" s="57"/>
      <c r="H28" s="47"/>
      <c r="I28" s="57"/>
      <c r="J28" s="57"/>
      <c r="K28" s="57"/>
      <c r="L28" s="59"/>
      <c r="M28" s="62"/>
      <c r="N28" s="63"/>
      <c r="O28" s="57"/>
      <c r="P28" s="67">
        <f>SUM(P21:P25)</f>
        <v>328914.67</v>
      </c>
      <c r="Q28" s="67">
        <f>SUM(Q21:Q25)</f>
        <v>203298.3</v>
      </c>
      <c r="R28" s="67">
        <f>SUM(R21:R25)</f>
        <v>81332.89</v>
      </c>
      <c r="S28" s="67">
        <f>SUM(S21:S25)</f>
        <v>0</v>
      </c>
      <c r="T28" s="67">
        <f>SUM(T21:T25)</f>
        <v>0</v>
      </c>
      <c r="W28" s="89"/>
      <c r="X28" s="92"/>
    </row>
    <row r="29" spans="1:24" ht="15.75">
      <c r="A29" s="114" t="s">
        <v>87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W29" s="89"/>
      <c r="X29" s="94"/>
    </row>
    <row r="30" spans="1:24" s="12" customFormat="1" ht="101.25">
      <c r="A30" s="8">
        <v>13</v>
      </c>
      <c r="B30" s="79" t="s">
        <v>91</v>
      </c>
      <c r="C30" s="8" t="s">
        <v>59</v>
      </c>
      <c r="D30" s="4" t="s">
        <v>88</v>
      </c>
      <c r="E30" s="4">
        <v>1326136908</v>
      </c>
      <c r="F30" s="4" t="s">
        <v>140</v>
      </c>
      <c r="G30" s="4">
        <v>1326047197</v>
      </c>
      <c r="H30" s="8">
        <v>2004</v>
      </c>
      <c r="I30" s="4">
        <v>2007</v>
      </c>
      <c r="J30" s="4"/>
      <c r="K30" s="4" t="s">
        <v>126</v>
      </c>
      <c r="L30" s="8" t="s">
        <v>89</v>
      </c>
      <c r="M30" s="4" t="s">
        <v>90</v>
      </c>
      <c r="N30" s="7">
        <v>59155.4</v>
      </c>
      <c r="O30" s="83">
        <v>51000</v>
      </c>
      <c r="P30" s="43">
        <v>8155.37</v>
      </c>
      <c r="Q30" s="43">
        <v>8155.37</v>
      </c>
      <c r="R30" s="83">
        <v>0</v>
      </c>
      <c r="S30" s="83">
        <v>0</v>
      </c>
      <c r="T30" s="83">
        <v>0</v>
      </c>
      <c r="W30" s="90"/>
      <c r="X30" s="93" t="s">
        <v>130</v>
      </c>
    </row>
    <row r="31" spans="1:24" s="18" customFormat="1" ht="15.75">
      <c r="A31" s="59"/>
      <c r="B31" s="60" t="s">
        <v>85</v>
      </c>
      <c r="C31" s="61"/>
      <c r="D31" s="57"/>
      <c r="E31" s="47"/>
      <c r="F31" s="57"/>
      <c r="G31" s="57"/>
      <c r="H31" s="84"/>
      <c r="I31" s="57"/>
      <c r="J31" s="57"/>
      <c r="K31" s="57"/>
      <c r="L31" s="59"/>
      <c r="M31" s="62"/>
      <c r="N31" s="85"/>
      <c r="O31" s="57"/>
      <c r="P31" s="68">
        <f>P30</f>
        <v>8155.37</v>
      </c>
      <c r="Q31" s="68">
        <f>Q30</f>
        <v>8155.37</v>
      </c>
      <c r="R31" s="68">
        <f>R30</f>
        <v>0</v>
      </c>
      <c r="S31" s="68">
        <f>S30</f>
        <v>0</v>
      </c>
      <c r="T31" s="68">
        <f>T30</f>
        <v>0</v>
      </c>
      <c r="W31" s="89"/>
      <c r="X31" s="92"/>
    </row>
    <row r="32" spans="1:24" ht="15.75">
      <c r="A32" s="114" t="s">
        <v>104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W32" s="89"/>
      <c r="X32" s="94"/>
    </row>
    <row r="33" spans="1:24" s="12" customFormat="1" ht="168">
      <c r="A33" s="30">
        <v>14</v>
      </c>
      <c r="B33" s="23" t="s">
        <v>115</v>
      </c>
      <c r="C33" s="23" t="s">
        <v>62</v>
      </c>
      <c r="D33" s="23" t="s">
        <v>63</v>
      </c>
      <c r="E33" s="23" t="s">
        <v>60</v>
      </c>
      <c r="F33" s="23" t="s">
        <v>64</v>
      </c>
      <c r="G33" s="23" t="s">
        <v>128</v>
      </c>
      <c r="H33" s="23">
        <v>2011</v>
      </c>
      <c r="I33" s="23">
        <v>2016</v>
      </c>
      <c r="J33" s="23"/>
      <c r="K33" s="23">
        <v>90</v>
      </c>
      <c r="L33" s="23" t="s">
        <v>41</v>
      </c>
      <c r="M33" s="23" t="s">
        <v>65</v>
      </c>
      <c r="N33" s="23">
        <v>1471141.67</v>
      </c>
      <c r="O33" s="23">
        <v>77162</v>
      </c>
      <c r="P33" s="44">
        <f>Q33+R33+S33+T33</f>
        <v>539061.98</v>
      </c>
      <c r="Q33" s="44">
        <v>450008.94</v>
      </c>
      <c r="R33" s="44">
        <v>89053.04</v>
      </c>
      <c r="S33" s="87">
        <v>0</v>
      </c>
      <c r="T33" s="87">
        <v>0</v>
      </c>
      <c r="U33" s="39" t="s">
        <v>66</v>
      </c>
      <c r="W33" s="90" t="s">
        <v>97</v>
      </c>
      <c r="X33" s="95" t="s">
        <v>130</v>
      </c>
    </row>
    <row r="34" spans="1:24" s="12" customFormat="1" ht="168">
      <c r="A34" s="30">
        <f>A33+1</f>
        <v>15</v>
      </c>
      <c r="B34" s="23" t="s">
        <v>67</v>
      </c>
      <c r="C34" s="23" t="s">
        <v>61</v>
      </c>
      <c r="D34" s="23" t="s">
        <v>68</v>
      </c>
      <c r="E34" s="23" t="s">
        <v>60</v>
      </c>
      <c r="F34" s="23" t="s">
        <v>69</v>
      </c>
      <c r="G34" s="23" t="s">
        <v>128</v>
      </c>
      <c r="H34" s="23">
        <v>2007</v>
      </c>
      <c r="I34" s="23">
        <v>2018</v>
      </c>
      <c r="J34" s="23"/>
      <c r="K34" s="23">
        <v>71</v>
      </c>
      <c r="L34" s="23" t="s">
        <v>41</v>
      </c>
      <c r="M34" s="23" t="s">
        <v>70</v>
      </c>
      <c r="N34" s="23" t="s">
        <v>107</v>
      </c>
      <c r="O34" s="23">
        <v>248299.31000000003</v>
      </c>
      <c r="P34" s="44">
        <v>78797.898440000004</v>
      </c>
      <c r="Q34" s="44">
        <v>27500</v>
      </c>
      <c r="R34" s="44">
        <f>P34-Q34</f>
        <v>51297.898440000004</v>
      </c>
      <c r="S34" s="87">
        <v>0</v>
      </c>
      <c r="T34" s="87">
        <v>0</v>
      </c>
      <c r="U34" s="39" t="s">
        <v>71</v>
      </c>
      <c r="W34" s="90" t="s">
        <v>102</v>
      </c>
      <c r="X34" s="95" t="s">
        <v>133</v>
      </c>
    </row>
    <row r="35" spans="1:24" s="12" customFormat="1" ht="296.25" customHeight="1">
      <c r="A35" s="30">
        <f>A34+1</f>
        <v>16</v>
      </c>
      <c r="B35" s="23" t="s">
        <v>116</v>
      </c>
      <c r="C35" s="23" t="s">
        <v>72</v>
      </c>
      <c r="D35" s="23" t="s">
        <v>73</v>
      </c>
      <c r="E35" s="23" t="s">
        <v>60</v>
      </c>
      <c r="F35" s="23" t="s">
        <v>74</v>
      </c>
      <c r="G35" s="23" t="s">
        <v>128</v>
      </c>
      <c r="H35" s="23">
        <v>2003</v>
      </c>
      <c r="I35" s="23">
        <v>2018</v>
      </c>
      <c r="J35" s="23"/>
      <c r="K35" s="23">
        <v>57</v>
      </c>
      <c r="L35" s="23" t="s">
        <v>41</v>
      </c>
      <c r="M35" s="23" t="s">
        <v>75</v>
      </c>
      <c r="N35" s="23" t="s">
        <v>138</v>
      </c>
      <c r="O35" s="23">
        <v>161769</v>
      </c>
      <c r="P35" s="44">
        <f>Q35+R35+S35+T35</f>
        <v>204619.05</v>
      </c>
      <c r="Q35" s="44">
        <v>61310</v>
      </c>
      <c r="R35" s="44">
        <v>143309.04999999999</v>
      </c>
      <c r="S35" s="87">
        <v>0</v>
      </c>
      <c r="T35" s="87">
        <v>0</v>
      </c>
      <c r="U35" s="39" t="s">
        <v>71</v>
      </c>
      <c r="W35" s="91" t="s">
        <v>103</v>
      </c>
      <c r="X35" s="96" t="s">
        <v>134</v>
      </c>
    </row>
    <row r="36" spans="1:24" s="88" customFormat="1" ht="194.25" customHeight="1">
      <c r="A36" s="30">
        <f>A35+1</f>
        <v>17</v>
      </c>
      <c r="B36" s="23" t="s">
        <v>117</v>
      </c>
      <c r="C36" s="23" t="s">
        <v>59</v>
      </c>
      <c r="D36" s="23" t="s">
        <v>76</v>
      </c>
      <c r="E36" s="23" t="s">
        <v>60</v>
      </c>
      <c r="F36" s="23" t="s">
        <v>77</v>
      </c>
      <c r="G36" s="23" t="s">
        <v>128</v>
      </c>
      <c r="H36" s="23">
        <v>2011</v>
      </c>
      <c r="I36" s="23">
        <v>2016</v>
      </c>
      <c r="J36" s="23"/>
      <c r="K36" s="23">
        <v>95.2</v>
      </c>
      <c r="L36" s="23" t="s">
        <v>105</v>
      </c>
      <c r="M36" s="23" t="s">
        <v>106</v>
      </c>
      <c r="N36" s="23">
        <v>46341.42</v>
      </c>
      <c r="O36" s="23">
        <v>1809.3</v>
      </c>
      <c r="P36" s="44">
        <v>35557.67</v>
      </c>
      <c r="Q36" s="86">
        <v>0</v>
      </c>
      <c r="R36" s="44">
        <v>35557.67</v>
      </c>
      <c r="S36" s="87">
        <v>0</v>
      </c>
      <c r="T36" s="87">
        <v>0</v>
      </c>
      <c r="U36" s="39"/>
      <c r="V36" s="12"/>
      <c r="W36" s="91" t="s">
        <v>98</v>
      </c>
      <c r="X36" s="95" t="s">
        <v>135</v>
      </c>
    </row>
    <row r="37" spans="1:24">
      <c r="A37" s="103"/>
      <c r="B37" s="64" t="s">
        <v>85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5">
        <f>P33+P34+P35+P36</f>
        <v>858036.59843999997</v>
      </c>
      <c r="Q37" s="105">
        <f>Q33+Q34+Q35+Q36</f>
        <v>538818.93999999994</v>
      </c>
      <c r="R37" s="105">
        <f>R33+R34+R35+R36</f>
        <v>319217.65843999997</v>
      </c>
      <c r="S37" s="105">
        <f>S33+S34+S35+S36</f>
        <v>0</v>
      </c>
      <c r="T37" s="105">
        <f>T33+T34+T35+T36</f>
        <v>0</v>
      </c>
      <c r="W37" s="97"/>
      <c r="X37" s="106"/>
    </row>
    <row r="38" spans="1:24" s="19" customFormat="1" ht="18.75">
      <c r="A38" s="107"/>
      <c r="B38" s="65" t="s">
        <v>137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108">
        <f>SUM(P10+P13+P16+P19+P28+P31+P37)</f>
        <v>1258166.5384399998</v>
      </c>
      <c r="Q38" s="108">
        <f>SUM(Q10+Q13+Q16+Q19+Q28+Q31+Q37)</f>
        <v>776366.73699999996</v>
      </c>
      <c r="R38" s="108">
        <f>SUM(R10+R13+R16+R19+R28+R31+R37)</f>
        <v>422158.45143999998</v>
      </c>
      <c r="S38" s="108">
        <f>SUM(S10+S13+S16+S19+S28+S31+S37)</f>
        <v>15357.87</v>
      </c>
      <c r="T38" s="108">
        <f>SUM(T10+T13+T16+T19+T28+T31+T37)</f>
        <v>0</v>
      </c>
      <c r="W38" s="97"/>
      <c r="X38" s="98"/>
    </row>
    <row r="39" spans="1:24" ht="18.75" hidden="1">
      <c r="A39" s="16"/>
      <c r="B39" s="65" t="s">
        <v>136</v>
      </c>
      <c r="C39" s="65"/>
      <c r="D39" s="65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1"/>
      <c r="Q39" s="100"/>
      <c r="R39" s="100"/>
      <c r="S39" s="100"/>
      <c r="T39" s="100"/>
      <c r="U39" s="100"/>
      <c r="V39" s="100"/>
      <c r="W39" s="102"/>
    </row>
    <row r="40" spans="1:24">
      <c r="P40" s="40"/>
      <c r="X40" s="99"/>
    </row>
  </sheetData>
  <mergeCells count="26">
    <mergeCell ref="X24:X25"/>
    <mergeCell ref="E3:E4"/>
    <mergeCell ref="A3:A4"/>
    <mergeCell ref="B3:B4"/>
    <mergeCell ref="C3:C4"/>
    <mergeCell ref="A6:T6"/>
    <mergeCell ref="A11:T11"/>
    <mergeCell ref="W3:W4"/>
    <mergeCell ref="X3:X4"/>
    <mergeCell ref="A14:T14"/>
    <mergeCell ref="A1:X2"/>
    <mergeCell ref="A32:T32"/>
    <mergeCell ref="A20:T20"/>
    <mergeCell ref="A17:T17"/>
    <mergeCell ref="J3:J4"/>
    <mergeCell ref="H3:I3"/>
    <mergeCell ref="L3:L4"/>
    <mergeCell ref="M3:M4"/>
    <mergeCell ref="N3:N4"/>
    <mergeCell ref="P3:T3"/>
    <mergeCell ref="F3:F4"/>
    <mergeCell ref="O3:O4"/>
    <mergeCell ref="G3:G4"/>
    <mergeCell ref="K3:K4"/>
    <mergeCell ref="D3:D4"/>
    <mergeCell ref="A29:T29"/>
  </mergeCells>
  <pageMargins left="0.70866141732283472" right="0.70866141732283472" top="0.74803149606299213" bottom="0.74803149606299213" header="0.31496062992125984" footer="0.31496062992125984"/>
  <pageSetup paperSize="9" scale="47" fitToHeight="76" orientation="landscape" r:id="rId1"/>
  <rowBreaks count="1" manualBreakCount="1">
    <brk id="1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2024-04-24T08:08:09Z</dcterms:modified>
</cp:coreProperties>
</file>